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imtiyaj/Downloads/"/>
    </mc:Choice>
  </mc:AlternateContent>
  <xr:revisionPtr revIDLastSave="0" documentId="13_ncr:1_{141706A3-B945-534F-A3D0-BAAE3B86CB85}" xr6:coauthVersionLast="47" xr6:coauthVersionMax="47" xr10:uidLastSave="{00000000-0000-0000-0000-000000000000}"/>
  <bookViews>
    <workbookView xWindow="0" yWindow="660" windowWidth="29400" windowHeight="17220" xr2:uid="{00000000-000D-0000-FFFF-FFFF00000000}"/>
  </bookViews>
  <sheets>
    <sheet name="DC wise ESG Data collection" sheetId="6" r:id="rId1"/>
    <sheet name="Referenc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6" l="1"/>
  <c r="R20" i="6"/>
  <c r="F53" i="6"/>
  <c r="F42" i="6"/>
  <c r="F7" i="6"/>
  <c r="F6" i="6" s="1"/>
  <c r="F8" i="6" s="1"/>
  <c r="F63" i="6" l="1"/>
  <c r="N7" i="6"/>
  <c r="N6" i="6" s="1"/>
  <c r="N8" i="6" s="1"/>
  <c r="O7" i="6"/>
  <c r="O6" i="6" s="1"/>
  <c r="O8" i="6" s="1"/>
  <c r="P7" i="6"/>
  <c r="P6" i="6" s="1"/>
  <c r="P8" i="6" s="1"/>
  <c r="Q7" i="6"/>
  <c r="Q6" i="6" s="1"/>
  <c r="Q8" i="6" s="1"/>
  <c r="G7" i="6"/>
  <c r="G6" i="6" s="1"/>
  <c r="G8" i="6" s="1"/>
  <c r="H7" i="6"/>
  <c r="H6" i="6" s="1"/>
  <c r="H8" i="6" s="1"/>
  <c r="I7" i="6"/>
  <c r="I6" i="6" s="1"/>
  <c r="I8" i="6" s="1"/>
  <c r="J7" i="6"/>
  <c r="J6" i="6" s="1"/>
  <c r="J8" i="6" s="1"/>
  <c r="K7" i="6"/>
  <c r="K6" i="6" s="1"/>
  <c r="K8" i="6" s="1"/>
  <c r="L7" i="6"/>
  <c r="L6" i="6" s="1"/>
  <c r="L8" i="6" s="1"/>
  <c r="M7" i="6"/>
  <c r="M6" i="6" s="1"/>
  <c r="M8" i="6" s="1"/>
  <c r="R7" i="6" l="1"/>
  <c r="L107" i="6" l="1"/>
  <c r="M107" i="6"/>
  <c r="N107" i="6"/>
  <c r="O107" i="6"/>
  <c r="P107" i="6"/>
  <c r="Q107" i="6"/>
  <c r="G107" i="6"/>
  <c r="H107" i="6"/>
  <c r="I107" i="6"/>
  <c r="J107" i="6"/>
  <c r="K107" i="6"/>
  <c r="F107" i="6"/>
  <c r="R6" i="6"/>
  <c r="R87" i="6"/>
  <c r="R86" i="6"/>
  <c r="R85" i="6"/>
  <c r="R84" i="6"/>
  <c r="R83" i="6"/>
  <c r="R82" i="6"/>
  <c r="R75" i="6"/>
  <c r="R74" i="6"/>
  <c r="R73" i="6"/>
  <c r="R72" i="6"/>
  <c r="R71" i="6"/>
  <c r="R70" i="6"/>
  <c r="R41" i="6"/>
  <c r="R39" i="6"/>
  <c r="R107" i="6" l="1"/>
  <c r="R118" i="6"/>
  <c r="F109" i="6"/>
  <c r="R81" i="6"/>
  <c r="R80" i="6"/>
  <c r="R79" i="6"/>
  <c r="R78" i="6"/>
  <c r="R77" i="6"/>
  <c r="R76" i="6"/>
  <c r="R69" i="6"/>
  <c r="R68" i="6"/>
  <c r="R67" i="6"/>
  <c r="R66" i="6"/>
  <c r="R65" i="6"/>
  <c r="R64" i="6"/>
  <c r="R22" i="6"/>
  <c r="R9" i="6"/>
  <c r="R51" i="6"/>
  <c r="R43" i="6"/>
  <c r="F23" i="6"/>
  <c r="R4" i="6"/>
  <c r="R5" i="6"/>
  <c r="R10" i="6"/>
  <c r="R11" i="6"/>
  <c r="R12" i="6"/>
  <c r="F13" i="6"/>
  <c r="G13" i="6"/>
  <c r="H13" i="6"/>
  <c r="I13" i="6"/>
  <c r="J13" i="6"/>
  <c r="K13" i="6"/>
  <c r="L13" i="6"/>
  <c r="M13" i="6"/>
  <c r="N13" i="6"/>
  <c r="O13" i="6"/>
  <c r="P13" i="6"/>
  <c r="Q13" i="6"/>
  <c r="R15" i="6"/>
  <c r="R16" i="6"/>
  <c r="R54" i="6"/>
  <c r="G53" i="6"/>
  <c r="H53" i="6"/>
  <c r="I53" i="6"/>
  <c r="J53" i="6"/>
  <c r="K53" i="6"/>
  <c r="L53" i="6"/>
  <c r="M53" i="6"/>
  <c r="N53" i="6"/>
  <c r="O53" i="6"/>
  <c r="P53" i="6"/>
  <c r="Q53" i="6"/>
  <c r="G42" i="6"/>
  <c r="H42" i="6"/>
  <c r="I42" i="6"/>
  <c r="J42" i="6"/>
  <c r="K42" i="6"/>
  <c r="L42" i="6"/>
  <c r="M42" i="6"/>
  <c r="N42" i="6"/>
  <c r="O42" i="6"/>
  <c r="P42" i="6"/>
  <c r="Q42" i="6"/>
  <c r="R52" i="6"/>
  <c r="R50" i="6"/>
  <c r="R49" i="6"/>
  <c r="R48" i="6"/>
  <c r="R47" i="6"/>
  <c r="R46" i="6"/>
  <c r="R45" i="6"/>
  <c r="R44" i="6"/>
  <c r="L63" i="6" l="1"/>
  <c r="K63" i="6"/>
  <c r="J63" i="6"/>
  <c r="G63" i="6"/>
  <c r="Q63" i="6"/>
  <c r="P63" i="6"/>
  <c r="O63" i="6"/>
  <c r="N63" i="6"/>
  <c r="I63" i="6"/>
  <c r="H63" i="6"/>
  <c r="M63" i="6"/>
  <c r="R98" i="6"/>
  <c r="R94" i="6"/>
  <c r="R95" i="6"/>
  <c r="R96" i="6"/>
  <c r="R97" i="6"/>
  <c r="R99" i="6"/>
  <c r="R89" i="6"/>
  <c r="R93" i="6"/>
  <c r="R92" i="6"/>
  <c r="R91" i="6"/>
  <c r="R90" i="6"/>
  <c r="R88" i="6"/>
  <c r="R53" i="6"/>
  <c r="F34" i="6"/>
  <c r="N14" i="6"/>
  <c r="J14" i="6"/>
  <c r="O14" i="6"/>
  <c r="G14" i="6"/>
  <c r="I14" i="6"/>
  <c r="P14" i="6"/>
  <c r="H14" i="6"/>
  <c r="Q14" i="6"/>
  <c r="L14" i="6"/>
  <c r="R13" i="6"/>
  <c r="K14" i="6"/>
  <c r="M14" i="6"/>
  <c r="F14" i="6"/>
  <c r="R8" i="6" l="1"/>
  <c r="R14" i="6"/>
  <c r="G33" i="6" l="1"/>
  <c r="H33" i="6"/>
  <c r="I33" i="6"/>
  <c r="J33" i="6"/>
  <c r="K33" i="6"/>
  <c r="L33" i="6"/>
  <c r="M33" i="6"/>
  <c r="N33" i="6"/>
  <c r="O33" i="6"/>
  <c r="P33" i="6"/>
  <c r="Q33" i="6"/>
  <c r="R32" i="6"/>
  <c r="R30" i="6"/>
  <c r="R28" i="6"/>
  <c r="G23" i="6"/>
  <c r="H23" i="6"/>
  <c r="I23" i="6"/>
  <c r="J23" i="6"/>
  <c r="K23" i="6"/>
  <c r="L23" i="6"/>
  <c r="M23" i="6"/>
  <c r="N23" i="6"/>
  <c r="O23" i="6"/>
  <c r="P23" i="6"/>
  <c r="Q23" i="6"/>
  <c r="R40" i="6" l="1"/>
  <c r="R55" i="6"/>
  <c r="R56" i="6"/>
  <c r="R57" i="6"/>
  <c r="R58" i="6"/>
  <c r="R59" i="6"/>
  <c r="R60" i="6"/>
  <c r="R62" i="6"/>
  <c r="R101" i="6"/>
  <c r="R102" i="6"/>
  <c r="R103" i="6"/>
  <c r="R104" i="6"/>
  <c r="R113" i="6"/>
  <c r="R119" i="6"/>
  <c r="R120" i="6"/>
  <c r="R121" i="6"/>
  <c r="R122" i="6"/>
  <c r="R124" i="6"/>
  <c r="R125" i="6"/>
  <c r="R126" i="6"/>
  <c r="R127" i="6"/>
  <c r="R128" i="6"/>
  <c r="R129" i="6"/>
  <c r="R130" i="6"/>
  <c r="R131" i="6"/>
  <c r="R132" i="6"/>
  <c r="R133" i="6"/>
  <c r="R135" i="6"/>
  <c r="R136" i="6"/>
  <c r="R137" i="6"/>
  <c r="R138" i="6"/>
  <c r="R139" i="6"/>
  <c r="R140" i="6"/>
  <c r="R141" i="6"/>
  <c r="R35" i="6"/>
  <c r="R36" i="6"/>
  <c r="R38" i="6"/>
  <c r="R18" i="6"/>
  <c r="R19" i="6"/>
  <c r="R21" i="6"/>
  <c r="R24" i="6"/>
  <c r="R25" i="6"/>
  <c r="R26" i="6"/>
  <c r="R27" i="6"/>
  <c r="R29" i="6"/>
  <c r="R31" i="6"/>
  <c r="G109" i="6"/>
  <c r="H109" i="6"/>
  <c r="I109" i="6"/>
  <c r="J109" i="6"/>
  <c r="K109" i="6"/>
  <c r="L109" i="6"/>
  <c r="M109" i="6"/>
  <c r="N109" i="6"/>
  <c r="O109" i="6"/>
  <c r="P109" i="6"/>
  <c r="Q109" i="6"/>
  <c r="R109" i="6" l="1"/>
  <c r="F110" i="6"/>
  <c r="F108" i="6"/>
  <c r="F106" i="6" s="1"/>
  <c r="R42" i="6" l="1"/>
  <c r="R63" i="6" s="1"/>
  <c r="R23" i="6" l="1"/>
  <c r="R33" i="6"/>
  <c r="Q34" i="6"/>
  <c r="G34" i="6"/>
  <c r="O34" i="6"/>
  <c r="P34" i="6"/>
  <c r="H34" i="6"/>
  <c r="N34" i="6"/>
  <c r="I34" i="6"/>
  <c r="K34" i="6"/>
  <c r="L34" i="6"/>
  <c r="J34" i="6"/>
  <c r="M34" i="6"/>
  <c r="R34" i="6" l="1"/>
  <c r="N110" i="6"/>
  <c r="G108" i="6"/>
  <c r="H108" i="6"/>
  <c r="H106" i="6" s="1"/>
  <c r="I108" i="6"/>
  <c r="I106" i="6" s="1"/>
  <c r="J108" i="6"/>
  <c r="J106" i="6" s="1"/>
  <c r="K108" i="6"/>
  <c r="K106" i="6" s="1"/>
  <c r="L108" i="6"/>
  <c r="L106" i="6" s="1"/>
  <c r="M108" i="6"/>
  <c r="M106" i="6" s="1"/>
  <c r="N108" i="6"/>
  <c r="N106" i="6" s="1"/>
  <c r="O108" i="6"/>
  <c r="O106" i="6" s="1"/>
  <c r="P108" i="6"/>
  <c r="P106" i="6" s="1"/>
  <c r="Q108" i="6"/>
  <c r="Q106" i="6" s="1"/>
  <c r="G110" i="6"/>
  <c r="H110" i="6"/>
  <c r="I110" i="6"/>
  <c r="J110" i="6"/>
  <c r="K110" i="6"/>
  <c r="L110" i="6"/>
  <c r="M110" i="6"/>
  <c r="O110" i="6"/>
  <c r="P110" i="6"/>
  <c r="Q110" i="6"/>
  <c r="G106" i="6"/>
  <c r="G35" i="3"/>
  <c r="G31" i="3"/>
  <c r="R110" i="6" l="1"/>
  <c r="R108" i="6"/>
  <c r="R106" i="6"/>
  <c r="J111" i="6"/>
  <c r="Q111" i="6"/>
  <c r="P111" i="6"/>
  <c r="O111" i="6"/>
  <c r="N111" i="6"/>
  <c r="M111" i="6"/>
  <c r="L111" i="6"/>
  <c r="K111" i="6"/>
  <c r="I111" i="6"/>
  <c r="H111" i="6"/>
  <c r="F111" i="6" l="1"/>
  <c r="G111" i="6"/>
  <c r="R111" i="6" l="1"/>
</calcChain>
</file>

<file path=xl/sharedStrings.xml><?xml version="1.0" encoding="utf-8"?>
<sst xmlns="http://schemas.openxmlformats.org/spreadsheetml/2006/main" count="318" uniqueCount="239">
  <si>
    <t>Fill only the Empty Cells (If not available, mark as 0)</t>
  </si>
  <si>
    <t>Please Mark all the data which does not have evidence in Red for that particular Month</t>
  </si>
  <si>
    <t>Please Share all evidences in the attached Folder</t>
  </si>
  <si>
    <t>Data SPOC</t>
  </si>
  <si>
    <t>Category</t>
  </si>
  <si>
    <t>KPIs</t>
  </si>
  <si>
    <t>Evidences Required</t>
  </si>
  <si>
    <t>Availability of Evidence (Yes/No)</t>
  </si>
  <si>
    <t>Total</t>
  </si>
  <si>
    <t xml:space="preserve"> Data Owner</t>
  </si>
  <si>
    <t>DC Manager</t>
  </si>
  <si>
    <t>Energy Management</t>
  </si>
  <si>
    <t>Grid electricity (kWh)</t>
  </si>
  <si>
    <t>EB Bill Month Wise</t>
  </si>
  <si>
    <t>Diesel Consumption in DG set (in Liters)</t>
  </si>
  <si>
    <t>Diesel Purchase Invoices, DG Fuel Logbook, Vendor Delivery Notes, Day-wise excel</t>
  </si>
  <si>
    <t>DG Power (kWh)</t>
  </si>
  <si>
    <t>-</t>
  </si>
  <si>
    <t>DG Power (GJ)</t>
  </si>
  <si>
    <t>Total Non-renewable energy consumption (kWh)</t>
  </si>
  <si>
    <t>Rooftop solar energy generation (kWh)</t>
  </si>
  <si>
    <t>Internal MIS, EB Bill Month Wise</t>
  </si>
  <si>
    <t>Wind energy (kWh)</t>
  </si>
  <si>
    <t>Solar energy (kWh)</t>
  </si>
  <si>
    <t>Other renewable energy Sources (kWh)</t>
  </si>
  <si>
    <t>Total Renewable energy (kWh)</t>
  </si>
  <si>
    <t>Total Energy Consumption (kWh)</t>
  </si>
  <si>
    <t>No.of energy efficiency initiatives launched (With description)</t>
  </si>
  <si>
    <t>Power utilization effectiveness. PUE  ( Total Power/IT Power)</t>
  </si>
  <si>
    <t>PUE Working Excel</t>
  </si>
  <si>
    <t>Water Management</t>
  </si>
  <si>
    <t>Surface Water (in kL) - Pond / lake / river</t>
  </si>
  <si>
    <t xml:space="preserve">Water Purchase Invoices </t>
  </si>
  <si>
    <t>Ground Water (in kL)- Borewell</t>
  </si>
  <si>
    <t>Water Purchase Invoices / Internal MIS / Meter readings</t>
  </si>
  <si>
    <t>Total Water Withdrawal (KL)</t>
  </si>
  <si>
    <t>Water loss through evaporation (KL)</t>
  </si>
  <si>
    <t>Internal MIS</t>
  </si>
  <si>
    <t>Waste water treated (KL)</t>
  </si>
  <si>
    <t>STP Readings /  STP Log book</t>
  </si>
  <si>
    <t>STP Log book</t>
  </si>
  <si>
    <t>Surface Discharge (in kL)</t>
  </si>
  <si>
    <t>Surface Discharge Treatment Level (Primary / Secondary / Tertiary / No treatment)</t>
  </si>
  <si>
    <t>Ground Discharge (in KL)</t>
  </si>
  <si>
    <t>Ground Discharge  Treatment Level (Primary / Secondary / Tertiary / No treatment)</t>
  </si>
  <si>
    <t>Third Party Discharge (in KL)- Municipal sewage pipes</t>
  </si>
  <si>
    <t>Internal MIS / NOC certificate</t>
  </si>
  <si>
    <t>Third Party  Discharge Treatment Level (Primary / Secondary / Tertiary / No treatment)</t>
  </si>
  <si>
    <t>Total Water Discharged (in kL) - Outside company premises</t>
  </si>
  <si>
    <t>Total Water Consumed (in kL)</t>
  </si>
  <si>
    <t>No.of water efficiency initiatives launched (With description)</t>
  </si>
  <si>
    <t>Water usage efficiency - WUE (Water Consumed/Energy Consumed) (l/kWh)</t>
  </si>
  <si>
    <t>Excel Working</t>
  </si>
  <si>
    <t>Waste Management</t>
  </si>
  <si>
    <t>Plastic waste - in (Kg)</t>
  </si>
  <si>
    <t>Recycled Green Certificate</t>
  </si>
  <si>
    <t>Total E-waste</t>
  </si>
  <si>
    <t>Disposal Form &amp; Recycled Green Certificate</t>
  </si>
  <si>
    <t>Construction and demolition waste (Kg)</t>
  </si>
  <si>
    <t>Battery waste (in kg)</t>
  </si>
  <si>
    <t>Total Hazardous waste (Kg)</t>
  </si>
  <si>
    <t>CFL – Compact Fluorescent Lamp (Kg)</t>
  </si>
  <si>
    <t>Fire Cylinder (Kg)</t>
  </si>
  <si>
    <t>Fuel–Water Separator (Kg)</t>
  </si>
  <si>
    <t>Used Oil (Kg)</t>
  </si>
  <si>
    <t>Lubricating Oil (Kg)</t>
  </si>
  <si>
    <t>Lubricating Oil Filters (Kg)</t>
  </si>
  <si>
    <t>Fuel Filters (Kg)</t>
  </si>
  <si>
    <t>Coolant Filter (Kg)</t>
  </si>
  <si>
    <t>Coolant (Kg)</t>
  </si>
  <si>
    <t>Other hazardous waste (Kg) – please specify</t>
  </si>
  <si>
    <t xml:space="preserve">Total Non-hazardous waste (Kg) </t>
  </si>
  <si>
    <t>Cotton waste (Kg)</t>
  </si>
  <si>
    <t>Shredded Paper (Kg)</t>
  </si>
  <si>
    <t>Iron (Kg)</t>
  </si>
  <si>
    <t>Tin (Kg)</t>
  </si>
  <si>
    <t>Cartons (Kg)</t>
  </si>
  <si>
    <t>Wooden waste (Kg)</t>
  </si>
  <si>
    <t>Aluminium (Kg)</t>
  </si>
  <si>
    <t>Kitchen/Canteen waste (Kg)</t>
  </si>
  <si>
    <t>Other non-hazardous waste (Kg) – please specify</t>
  </si>
  <si>
    <t>Total waste generated (Kg)</t>
  </si>
  <si>
    <t xml:space="preserve"> Recycled Green Certificates</t>
  </si>
  <si>
    <t>GHG Emissions</t>
  </si>
  <si>
    <t>Total CO2 gas refilled in fire extinguishers (in Kg)</t>
  </si>
  <si>
    <t>Gas Purchase Invoices</t>
  </si>
  <si>
    <t>R-134A used (Kg)  EF = 1530</t>
  </si>
  <si>
    <t>Purchase Invoices</t>
  </si>
  <si>
    <t>R-410A used (Kg)  EF = 2255.5</t>
  </si>
  <si>
    <t>R-407A used (Kg)  EF = 2262.2</t>
  </si>
  <si>
    <r>
      <t>Other refrigerant used (Kg) - (</t>
    </r>
    <r>
      <rPr>
        <i/>
        <sz val="11"/>
        <color theme="2" tint="-0.89999084444715716"/>
        <rFont val="Arial"/>
        <family val="2"/>
      </rPr>
      <t>Please specify</t>
    </r>
    <r>
      <rPr>
        <sz val="11"/>
        <color theme="2" tint="-0.89999084444715716"/>
        <rFont val="Arial"/>
        <family val="2"/>
      </rPr>
      <t>)</t>
    </r>
  </si>
  <si>
    <t>Scope 1 emissions (tCO2e)</t>
  </si>
  <si>
    <t>Scope 1 Diesel  (Stationary)</t>
  </si>
  <si>
    <t>Scope 1 Fire extinguishers</t>
  </si>
  <si>
    <t>Scope 1 Refrigerant</t>
  </si>
  <si>
    <t>Scope 2 emissions (tCO2e)</t>
  </si>
  <si>
    <t>Total Emissions</t>
  </si>
  <si>
    <t>Air Emissions &amp; Climate Action</t>
  </si>
  <si>
    <t xml:space="preserve">Total DG stack </t>
  </si>
  <si>
    <t>Frequency of stack emission monitoring undertaken in the financial year</t>
  </si>
  <si>
    <t xml:space="preserve">DG Stack wise running hours </t>
  </si>
  <si>
    <r>
      <rPr>
        <b/>
        <sz val="11"/>
        <color rgb="FFFF0000"/>
        <rFont val="Arial"/>
        <family val="2"/>
      </rPr>
      <t xml:space="preserve">EXAMPLE
</t>
    </r>
    <r>
      <rPr>
        <sz val="11"/>
        <color rgb="FFFF0000"/>
        <rFont val="Arial"/>
        <family val="2"/>
      </rPr>
      <t xml:space="preserve">
DG Stack 1 = 12 Hours
DG Stack 2 = 4 Hours
DG Stack 3 = 6 Hours
Etc..</t>
    </r>
  </si>
  <si>
    <t>Number of initiatives taken for green house gas emission reduction (also provide description)</t>
  </si>
  <si>
    <t>Employee Well-Being</t>
  </si>
  <si>
    <t>Total recordable work-related injuries</t>
  </si>
  <si>
    <t>Incident register, first aid record, medical reports</t>
  </si>
  <si>
    <t xml:space="preserve">No. of fatalities </t>
  </si>
  <si>
    <t>Incident register, hospital records, internal communication</t>
  </si>
  <si>
    <t>Lost Time Injury Frequency Rate (LTIFR) (per one million-person hours worked)</t>
  </si>
  <si>
    <t xml:space="preserve">High consequence work-related injury or ill-health (excluding fatalities) </t>
  </si>
  <si>
    <t>Rehabilitated individual or whose family member placed in suitable employment</t>
  </si>
  <si>
    <t>Internal communication records</t>
  </si>
  <si>
    <t>Employment &amp; Inclusion</t>
  </si>
  <si>
    <t>Number of Male permanent employees</t>
  </si>
  <si>
    <t>Number of Female permanent employees</t>
  </si>
  <si>
    <t>Number of Male other-than-permanent employees</t>
  </si>
  <si>
    <t>Number of Female other-than-permanent employees</t>
  </si>
  <si>
    <t>Number of Differently-abled Male permanent employees</t>
  </si>
  <si>
    <t>Number of Differently-abled Female permanent employees</t>
  </si>
  <si>
    <t>Number of Differently-abled Male other-than-permanent employees</t>
  </si>
  <si>
    <t>Number of Differently-abled Female other-than-permanent employees</t>
  </si>
  <si>
    <t>Number of complaints by Employees</t>
  </si>
  <si>
    <t>Number of complaints by Workers</t>
  </si>
  <si>
    <t>Complaints &amp; Grievances</t>
  </si>
  <si>
    <t>Number of complaints by employees on sexual harassment</t>
  </si>
  <si>
    <t>Number of complaints by employees on discrimination at workplace</t>
  </si>
  <si>
    <t>Number of POSH complaints reported</t>
  </si>
  <si>
    <t>Number of complaints by employees on child labour</t>
  </si>
  <si>
    <t>Number of complaints by employees on forced/involuntary labour</t>
  </si>
  <si>
    <t>Number of complaints by employees on wages</t>
  </si>
  <si>
    <t>Number of complaints by employees on other issues</t>
  </si>
  <si>
    <t>Waste Reference Weight</t>
  </si>
  <si>
    <t>Fuel Filter</t>
  </si>
  <si>
    <t>3000 gms</t>
  </si>
  <si>
    <t>Batteries</t>
  </si>
  <si>
    <t>As per Mazars</t>
  </si>
  <si>
    <t>Lube oil filter</t>
  </si>
  <si>
    <t xml:space="preserve">180 AH battery </t>
  </si>
  <si>
    <t>61.46 Kg</t>
  </si>
  <si>
    <t>Fuel Water separator</t>
  </si>
  <si>
    <t>200-300 gms</t>
  </si>
  <si>
    <t>~250 gms</t>
  </si>
  <si>
    <t>12AL065</t>
  </si>
  <si>
    <t>20 Kg</t>
  </si>
  <si>
    <t>Coolant Filter</t>
  </si>
  <si>
    <t>300-500 gms</t>
  </si>
  <si>
    <t>~400 gms</t>
  </si>
  <si>
    <t>200 AH battery</t>
  </si>
  <si>
    <t>63.33 Kg</t>
  </si>
  <si>
    <t>Primary Filter</t>
  </si>
  <si>
    <t>2000 gms</t>
  </si>
  <si>
    <t>120 AH</t>
  </si>
  <si>
    <t>37.3 Kg</t>
  </si>
  <si>
    <t>Density</t>
  </si>
  <si>
    <t>Kg/Ltr</t>
  </si>
  <si>
    <t>Used Oil</t>
  </si>
  <si>
    <t>waste diesel</t>
  </si>
  <si>
    <t>Coolant Oil</t>
  </si>
  <si>
    <t>Transformer oil</t>
  </si>
  <si>
    <t>Emission Factors</t>
  </si>
  <si>
    <t>Fuel</t>
  </si>
  <si>
    <t>Emission factor (kgCO2/TJ)</t>
  </si>
  <si>
    <t>Sources</t>
  </si>
  <si>
    <t>CO2</t>
  </si>
  <si>
    <t>CH4</t>
  </si>
  <si>
    <t>N2O</t>
  </si>
  <si>
    <t>Diesel</t>
  </si>
  <si>
    <t>IPCC Page 16</t>
  </si>
  <si>
    <t>Fire Extinguisher type</t>
  </si>
  <si>
    <t>Emission Factor</t>
  </si>
  <si>
    <t>Refrigerant</t>
  </si>
  <si>
    <t>Composition</t>
  </si>
  <si>
    <t>Corresponding weight %</t>
  </si>
  <si>
    <t xml:space="preserve"> GWP</t>
  </si>
  <si>
    <t>GWP (R-407A)</t>
  </si>
  <si>
    <t>R-407A</t>
  </si>
  <si>
    <t>HFC-32 (R-32)</t>
  </si>
  <si>
    <t>HFC-125 (R-125)</t>
  </si>
  <si>
    <t>HFC-134A (R-134a)</t>
  </si>
  <si>
    <t>R-134A</t>
  </si>
  <si>
    <t>R-410A</t>
  </si>
  <si>
    <t>Grid</t>
  </si>
  <si>
    <t>tCO2e/MWh</t>
  </si>
  <si>
    <t>Total Plastic waste recovered through recycling (Kg)</t>
  </si>
  <si>
    <t>Total Plastic waste recovered through reuse (Kg)</t>
  </si>
  <si>
    <t>Total Plastic waste recovered through other recovery operations (Kg) – please specify</t>
  </si>
  <si>
    <t>Total Plastic waste disposed through incineration (Kg)</t>
  </si>
  <si>
    <t>Total Plastic waste disposed through landfilling (Kg)</t>
  </si>
  <si>
    <t>Total Plastic waste disposed through other disposal operations (Kg) – please specify</t>
  </si>
  <si>
    <t>Total E- waste recovered through recycling (Kg)</t>
  </si>
  <si>
    <t>Total E- waste recovered through reuse (Kg)</t>
  </si>
  <si>
    <t>Total E- waste recovered through other recovery operations (Kg) – please specify</t>
  </si>
  <si>
    <t>Total E- waste disposed through incineration (Kg)</t>
  </si>
  <si>
    <t>Total E- waste disposed through landfilling (Kg)</t>
  </si>
  <si>
    <t>Total E- waste disposed through other disposal operations (Kg) – please specify</t>
  </si>
  <si>
    <t>Total Construction and demolition waste recovered through recycling (Kg)</t>
  </si>
  <si>
    <t>Total Construction and demolition waste recovered through reuse (Kg)</t>
  </si>
  <si>
    <t>Total Construction and demolition waste recovered through other recovery operations (Kg) – please specify</t>
  </si>
  <si>
    <t>Total Construction and demolition waste disposed through incineration (Kg)</t>
  </si>
  <si>
    <t>Total Construction and demolition waste disposed through landfilling (Kg)</t>
  </si>
  <si>
    <t>Total Construction and demolition waste disposed through other disposal operations (Kg) – please specify</t>
  </si>
  <si>
    <t>Total Battery waste recovered through recycling (Kg)</t>
  </si>
  <si>
    <t>Total Battery waste recovered through reuse (Kg)</t>
  </si>
  <si>
    <t>Total Battery waste recovered through other recovery operations (Kg) – please specify</t>
  </si>
  <si>
    <t>Total Battery waste disposed through incineration (Kg)</t>
  </si>
  <si>
    <t>Total Battery waste disposed through landfilling (Kg)</t>
  </si>
  <si>
    <t>Total Battery waste disposed through other disposal operations (Kg) – please specify</t>
  </si>
  <si>
    <t>Total Hazardous waste recovered through recycling (Kg)</t>
  </si>
  <si>
    <t>Total Hazardous waste recovered through reuse (Kg)</t>
  </si>
  <si>
    <t>Total Hazardous waste recovered through other recovery operations (Kg) – please specify</t>
  </si>
  <si>
    <t>Total Hazardous waste disposed through incineration (Kg)</t>
  </si>
  <si>
    <t>Total Hazardous waste disposed through landfilling (Kg)</t>
  </si>
  <si>
    <t>Total Hazardous waste disposed through other disposal operations (Kg) – please specify</t>
  </si>
  <si>
    <t>Total Non-hazardous waste recovered through recycling (Kg)</t>
  </si>
  <si>
    <t>Total Non-hazardous waste recovered through reuse (Kg)</t>
  </si>
  <si>
    <t>Total Non-hazardous waste recovered through other recovery operations (Kg) – please specify</t>
  </si>
  <si>
    <t>Total Non-hazardous waste disposed through incineration (Kg)</t>
  </si>
  <si>
    <t>Total Non-hazardous waste disposed through landfilling (Kg)</t>
  </si>
  <si>
    <t>Total Non-hazardous waste disposed through other disposal operations (Kg) – please specify</t>
  </si>
  <si>
    <t>Internal Communication/ Complaint Register</t>
  </si>
  <si>
    <t>Stack emission report for this FY</t>
  </si>
  <si>
    <t>Yes</t>
  </si>
  <si>
    <t xml:space="preserve">Third Party Water (in kL)- Municipal water through tanks and pipeline </t>
  </si>
  <si>
    <t xml:space="preserve">Third Party Drinking Water (in kL)- Water bottles/jars  </t>
  </si>
  <si>
    <t>Rain Water Collected (in kL) - if only used for any internal purpose</t>
  </si>
  <si>
    <t>Water reused (KL)- after treatment (Operations/ any internal purpose)</t>
  </si>
  <si>
    <t>R-407C</t>
  </si>
  <si>
    <t>April' 26</t>
  </si>
  <si>
    <t>May' 26</t>
  </si>
  <si>
    <t>June' 26</t>
  </si>
  <si>
    <t>July' 26</t>
  </si>
  <si>
    <t>Aug' 26</t>
  </si>
  <si>
    <t>Sep' 26</t>
  </si>
  <si>
    <t>Oct' 26</t>
  </si>
  <si>
    <t>Nov' 26</t>
  </si>
  <si>
    <t>Dec' 26</t>
  </si>
  <si>
    <t>Jan' 27</t>
  </si>
  <si>
    <t>Feb' 27</t>
  </si>
  <si>
    <t>Mar'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</si>
</sst>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charset val="134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ptos"/>
      <family val="2"/>
      <charset val="1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theme="2" tint="-0.89999084444715716"/>
      <name val="Arial"/>
      <family val="2"/>
    </font>
    <font>
      <sz val="11"/>
      <color theme="2" tint="-0.89999084444715716"/>
      <name val="Arial"/>
      <family val="2"/>
    </font>
    <font>
      <i/>
      <sz val="11"/>
      <color theme="2" tint="-0.899990844447157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0" fillId="0" borderId="1" xfId="0" applyBorder="1"/>
    <xf numFmtId="0" fontId="5" fillId="2" borderId="5" xfId="0" applyFont="1" applyFill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left"/>
    </xf>
    <xf numFmtId="0" fontId="6" fillId="3" borderId="6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8" fillId="0" borderId="5" xfId="1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9" fontId="7" fillId="0" borderId="5" xfId="0" applyNumberFormat="1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/>
    </xf>
    <xf numFmtId="9" fontId="7" fillId="0" borderId="5" xfId="0" applyNumberFormat="1" applyFont="1" applyBorder="1" applyAlignment="1">
      <alignment horizontal="center" vertical="top"/>
    </xf>
    <xf numFmtId="0" fontId="3" fillId="0" borderId="0" xfId="0" applyFont="1"/>
    <xf numFmtId="0" fontId="3" fillId="0" borderId="5" xfId="0" applyFont="1" applyBorder="1"/>
    <xf numFmtId="0" fontId="0" fillId="4" borderId="0" xfId="0" applyFill="1"/>
    <xf numFmtId="0" fontId="2" fillId="4" borderId="0" xfId="0" applyFont="1" applyFill="1"/>
    <xf numFmtId="0" fontId="12" fillId="4" borderId="5" xfId="0" applyFont="1" applyFill="1" applyBorder="1" applyAlignment="1" applyProtection="1">
      <alignment wrapText="1"/>
      <protection locked="0"/>
    </xf>
    <xf numFmtId="0" fontId="10" fillId="4" borderId="16" xfId="0" applyFont="1" applyFill="1" applyBorder="1" applyAlignment="1" applyProtection="1">
      <alignment horizontal="center"/>
      <protection locked="0"/>
    </xf>
    <xf numFmtId="0" fontId="10" fillId="4" borderId="13" xfId="0" applyFont="1" applyFill="1" applyBorder="1" applyAlignment="1" applyProtection="1">
      <alignment horizontal="center"/>
      <protection locked="0"/>
    </xf>
    <xf numFmtId="0" fontId="0" fillId="4" borderId="0" xfId="0" applyFill="1" applyAlignment="1">
      <alignment horizontal="center" vertical="center" wrapText="1"/>
    </xf>
    <xf numFmtId="0" fontId="12" fillId="0" borderId="5" xfId="0" applyFont="1" applyBorder="1" applyAlignment="1" applyProtection="1">
      <alignment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12" fillId="8" borderId="5" xfId="0" applyFont="1" applyFill="1" applyBorder="1" applyAlignment="1" applyProtection="1">
      <alignment wrapText="1"/>
      <protection locked="0"/>
    </xf>
    <xf numFmtId="0" fontId="1" fillId="4" borderId="0" xfId="0" applyFont="1" applyFill="1" applyAlignment="1">
      <alignment vertical="center" wrapText="1"/>
    </xf>
    <xf numFmtId="0" fontId="10" fillId="8" borderId="5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left" vertical="center" wrapText="1"/>
    </xf>
    <xf numFmtId="0" fontId="10" fillId="7" borderId="5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horizontal="left" vertical="top" wrapText="1"/>
    </xf>
    <xf numFmtId="2" fontId="0" fillId="0" borderId="1" xfId="0" applyNumberFormat="1" applyBorder="1"/>
    <xf numFmtId="0" fontId="5" fillId="2" borderId="7" xfId="0" applyFont="1" applyFill="1" applyBorder="1" applyAlignment="1">
      <alignment wrapText="1"/>
    </xf>
    <xf numFmtId="0" fontId="0" fillId="0" borderId="7" xfId="0" applyBorder="1"/>
    <xf numFmtId="0" fontId="5" fillId="2" borderId="6" xfId="0" applyFont="1" applyFill="1" applyBorder="1" applyAlignment="1">
      <alignment wrapText="1"/>
    </xf>
    <xf numFmtId="0" fontId="12" fillId="9" borderId="5" xfId="0" applyFont="1" applyFill="1" applyBorder="1" applyAlignment="1" applyProtection="1">
      <alignment wrapText="1"/>
      <protection locked="0"/>
    </xf>
    <xf numFmtId="0" fontId="10" fillId="9" borderId="5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Protection="1">
      <protection locked="0"/>
    </xf>
    <xf numFmtId="0" fontId="10" fillId="7" borderId="5" xfId="0" applyFont="1" applyFill="1" applyBorder="1" applyProtection="1"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7" borderId="5" xfId="0" applyFont="1" applyFill="1" applyBorder="1" applyAlignment="1" applyProtection="1">
      <alignment horizontal="center" vertical="center" wrapText="1"/>
      <protection locked="0"/>
    </xf>
    <xf numFmtId="0" fontId="14" fillId="5" borderId="5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5" xfId="0" applyFont="1" applyFill="1" applyBorder="1"/>
    <xf numFmtId="0" fontId="10" fillId="4" borderId="5" xfId="0" applyFont="1" applyFill="1" applyBorder="1" applyAlignment="1">
      <alignment horizontal="center" vertical="center"/>
    </xf>
    <xf numFmtId="0" fontId="10" fillId="4" borderId="0" xfId="0" applyFont="1" applyFill="1"/>
    <xf numFmtId="0" fontId="9" fillId="4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3" fillId="8" borderId="5" xfId="0" applyFont="1" applyFill="1" applyBorder="1" applyAlignment="1">
      <alignment horizontal="left" vertical="center" wrapText="1"/>
    </xf>
    <xf numFmtId="0" fontId="13" fillId="8" borderId="5" xfId="0" quotePrefix="1" applyFont="1" applyFill="1" applyBorder="1" applyAlignment="1">
      <alignment vertical="center" wrapText="1"/>
    </xf>
    <xf numFmtId="0" fontId="12" fillId="8" borderId="5" xfId="0" applyFont="1" applyFill="1" applyBorder="1" applyAlignment="1">
      <alignment wrapText="1"/>
    </xf>
    <xf numFmtId="0" fontId="10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left" vertical="center" wrapText="1"/>
    </xf>
    <xf numFmtId="0" fontId="9" fillId="8" borderId="5" xfId="0" applyFont="1" applyFill="1" applyBorder="1" applyAlignment="1">
      <alignment horizontal="center" vertical="center"/>
    </xf>
    <xf numFmtId="0" fontId="13" fillId="0" borderId="5" xfId="0" quotePrefix="1" applyFont="1" applyBorder="1" applyAlignment="1">
      <alignment vertical="center" wrapText="1"/>
    </xf>
    <xf numFmtId="0" fontId="12" fillId="8" borderId="5" xfId="0" applyFont="1" applyFill="1" applyBorder="1" applyAlignment="1">
      <alignment vertical="center" wrapText="1"/>
    </xf>
    <xf numFmtId="0" fontId="13" fillId="8" borderId="5" xfId="0" applyFont="1" applyFill="1" applyBorder="1" applyAlignment="1">
      <alignment vertical="center" wrapText="1"/>
    </xf>
    <xf numFmtId="0" fontId="10" fillId="8" borderId="7" xfId="0" applyFont="1" applyFill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16" fillId="4" borderId="5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wrapText="1"/>
    </xf>
    <xf numFmtId="0" fontId="10" fillId="4" borderId="7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vertical="top" wrapText="1"/>
    </xf>
    <xf numFmtId="0" fontId="16" fillId="9" borderId="5" xfId="0" applyFont="1" applyFill="1" applyBorder="1" applyAlignment="1">
      <alignment vertical="center" wrapText="1"/>
    </xf>
    <xf numFmtId="0" fontId="10" fillId="9" borderId="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vertical="center" wrapText="1"/>
    </xf>
    <xf numFmtId="0" fontId="12" fillId="7" borderId="5" xfId="0" applyFont="1" applyFill="1" applyBorder="1" applyAlignment="1">
      <alignment wrapText="1"/>
    </xf>
    <xf numFmtId="0" fontId="9" fillId="7" borderId="5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left" vertical="center" wrapText="1"/>
    </xf>
    <xf numFmtId="0" fontId="16" fillId="7" borderId="5" xfId="0" applyFont="1" applyFill="1" applyBorder="1" applyAlignment="1">
      <alignment vertical="center" wrapText="1"/>
    </xf>
    <xf numFmtId="0" fontId="13" fillId="7" borderId="5" xfId="0" applyFont="1" applyFill="1" applyBorder="1" applyAlignment="1">
      <alignment wrapText="1"/>
    </xf>
    <xf numFmtId="0" fontId="10" fillId="7" borderId="5" xfId="0" applyFont="1" applyFill="1" applyBorder="1" applyAlignment="1">
      <alignment horizontal="center" vertical="center"/>
    </xf>
    <xf numFmtId="0" fontId="16" fillId="4" borderId="5" xfId="0" quotePrefix="1" applyFont="1" applyFill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5" xfId="0" quotePrefix="1" applyFont="1" applyBorder="1" applyAlignment="1">
      <alignment vertical="center" wrapText="1"/>
    </xf>
    <xf numFmtId="4" fontId="13" fillId="0" borderId="0" xfId="0" applyNumberFormat="1" applyFont="1" applyAlignment="1">
      <alignment horizontal="left" vertical="center" readingOrder="1"/>
    </xf>
    <xf numFmtId="0" fontId="16" fillId="4" borderId="5" xfId="0" applyFont="1" applyFill="1" applyBorder="1" applyAlignment="1" applyProtection="1">
      <alignment vertical="center" wrapText="1"/>
      <protection locked="0"/>
    </xf>
    <xf numFmtId="0" fontId="11" fillId="4" borderId="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wrapText="1"/>
    </xf>
    <xf numFmtId="0" fontId="11" fillId="4" borderId="5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center"/>
    </xf>
    <xf numFmtId="0" fontId="10" fillId="4" borderId="15" xfId="0" applyFont="1" applyFill="1" applyBorder="1" applyAlignment="1" applyProtection="1">
      <alignment horizontal="center"/>
      <protection locked="0"/>
    </xf>
    <xf numFmtId="0" fontId="10" fillId="4" borderId="16" xfId="0" applyFont="1" applyFill="1" applyBorder="1" applyAlignment="1" applyProtection="1">
      <alignment horizontal="center"/>
      <protection locked="0"/>
    </xf>
    <xf numFmtId="0" fontId="10" fillId="4" borderId="17" xfId="0" applyFont="1" applyFill="1" applyBorder="1" applyAlignment="1" applyProtection="1">
      <alignment horizont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13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18" xfId="0" applyFont="1" applyFill="1" applyBorder="1" applyAlignment="1" applyProtection="1">
      <alignment horizontal="center"/>
      <protection locked="0"/>
    </xf>
    <xf numFmtId="0" fontId="10" fillId="4" borderId="14" xfId="0" applyFont="1" applyFill="1" applyBorder="1" applyAlignment="1" applyProtection="1">
      <alignment horizontal="center"/>
      <protection locked="0"/>
    </xf>
    <xf numFmtId="0" fontId="9" fillId="4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>
      <alignment horizontal="left" vertical="top" wrapText="1"/>
    </xf>
    <xf numFmtId="0" fontId="0" fillId="4" borderId="8" xfId="0" applyFill="1" applyBorder="1"/>
    <xf numFmtId="0" fontId="0" fillId="4" borderId="9" xfId="0" applyFill="1" applyBorder="1"/>
    <xf numFmtId="0" fontId="15" fillId="0" borderId="0" xfId="0" applyFont="1" applyAlignment="1">
      <alignment horizontal="left" vertical="center" wrapText="1"/>
    </xf>
    <xf numFmtId="0" fontId="16" fillId="4" borderId="6" xfId="0" applyFont="1" applyFill="1" applyBorder="1" applyAlignment="1" applyProtection="1">
      <alignment horizontal="center" vertical="center" wrapText="1"/>
      <protection locked="0"/>
    </xf>
    <xf numFmtId="0" fontId="16" fillId="4" borderId="10" xfId="0" applyFont="1" applyFill="1" applyBorder="1" applyAlignment="1" applyProtection="1">
      <alignment horizontal="center" vertical="center" wrapText="1"/>
      <protection locked="0"/>
    </xf>
    <xf numFmtId="0" fontId="16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CCFFCC"/>
      <color rgb="FF99FF99"/>
      <color rgb="FFFAF59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pcc-nggip.iges.or.jp/public/2006gl/pdf/2_Volume2/V2_2_Ch2_Stationary_Combustion.pdf" TargetMode="External"/><Relationship Id="rId2" Type="http://schemas.openxmlformats.org/officeDocument/2006/relationships/hyperlink" Target="https://www.sciencedirect.com/topics/materials-science/coolant" TargetMode="External"/><Relationship Id="rId1" Type="http://schemas.openxmlformats.org/officeDocument/2006/relationships/hyperlink" Target="https://oilfiltration.globecore.com/transformer-oil-density-equation-unknown-variab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D0FB8-ABE1-470A-BCBD-7023CAC413AC}">
  <sheetPr>
    <tabColor rgb="FF00B050"/>
  </sheetPr>
  <dimension ref="A1:T143"/>
  <sheetViews>
    <sheetView tabSelected="1" zoomScale="79" zoomScaleNormal="99" workbookViewId="0">
      <selection activeCell="D2" sqref="D2"/>
    </sheetView>
  </sheetViews>
  <sheetFormatPr baseColWidth="10" defaultColWidth="9" defaultRowHeight="13.5" customHeight="1" x14ac:dyDescent="0.2"/>
  <cols>
    <col min="1" max="1" width="9" style="19"/>
    <col min="2" max="2" width="18.83203125" style="35" customWidth="1"/>
    <col min="3" max="3" width="46.83203125" style="33" customWidth="1"/>
    <col min="4" max="4" width="28.5" style="30" customWidth="1"/>
    <col min="5" max="5" width="20.33203125" style="19" customWidth="1"/>
    <col min="6" max="6" width="11.33203125" style="28" customWidth="1"/>
    <col min="7" max="7" width="9.5" style="28" customWidth="1"/>
    <col min="8" max="8" width="11.6640625" style="28" bestFit="1" customWidth="1"/>
    <col min="9" max="9" width="10.33203125" style="28" customWidth="1"/>
    <col min="10" max="18" width="9" style="28"/>
    <col min="19" max="20" width="10.83203125" style="19" bestFit="1" customWidth="1"/>
    <col min="21" max="16384" width="9" style="19"/>
  </cols>
  <sheetData>
    <row r="1" spans="2:20" ht="33" customHeight="1" x14ac:dyDescent="0.2">
      <c r="B1" s="48"/>
      <c r="C1" s="49"/>
      <c r="D1" s="50"/>
      <c r="E1" s="51"/>
      <c r="F1" s="94" t="s">
        <v>0</v>
      </c>
      <c r="G1" s="94"/>
      <c r="H1" s="94"/>
      <c r="I1" s="94"/>
      <c r="J1" s="94"/>
      <c r="K1" s="52"/>
      <c r="L1" s="52"/>
      <c r="M1" s="52"/>
      <c r="N1" s="52"/>
      <c r="O1" s="52"/>
      <c r="P1" s="52"/>
      <c r="Q1" s="52"/>
      <c r="R1" s="52"/>
      <c r="S1" s="53"/>
      <c r="T1" s="53"/>
    </row>
    <row r="2" spans="2:20" s="20" customFormat="1" ht="46" x14ac:dyDescent="0.2">
      <c r="B2" s="48"/>
      <c r="C2" s="49"/>
      <c r="D2" s="92" t="s">
        <v>1</v>
      </c>
      <c r="E2" s="93" t="s">
        <v>2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96" t="s">
        <v>3</v>
      </c>
      <c r="T2" s="96"/>
    </row>
    <row r="3" spans="2:20" s="24" customFormat="1" ht="31.5" customHeight="1" x14ac:dyDescent="0.2">
      <c r="B3" s="55" t="s">
        <v>4</v>
      </c>
      <c r="C3" s="55" t="s">
        <v>5</v>
      </c>
      <c r="D3" s="55" t="s">
        <v>6</v>
      </c>
      <c r="E3" s="55" t="s">
        <v>7</v>
      </c>
      <c r="F3" s="55" t="s">
        <v>227</v>
      </c>
      <c r="G3" s="55" t="s">
        <v>228</v>
      </c>
      <c r="H3" s="55" t="s">
        <v>229</v>
      </c>
      <c r="I3" s="55" t="s">
        <v>230</v>
      </c>
      <c r="J3" s="55" t="s">
        <v>231</v>
      </c>
      <c r="K3" s="55" t="s">
        <v>232</v>
      </c>
      <c r="L3" s="55" t="s">
        <v>233</v>
      </c>
      <c r="M3" s="55" t="s">
        <v>234</v>
      </c>
      <c r="N3" s="55" t="s">
        <v>235</v>
      </c>
      <c r="O3" s="55" t="s">
        <v>236</v>
      </c>
      <c r="P3" s="55" t="s">
        <v>237</v>
      </c>
      <c r="Q3" s="55" t="s">
        <v>238</v>
      </c>
      <c r="R3" s="55" t="s">
        <v>8</v>
      </c>
      <c r="S3" s="56" t="s">
        <v>9</v>
      </c>
      <c r="T3" s="57" t="s">
        <v>10</v>
      </c>
    </row>
    <row r="4" spans="2:20" ht="16" x14ac:dyDescent="0.2">
      <c r="B4" s="107" t="s">
        <v>11</v>
      </c>
      <c r="C4" s="58" t="s">
        <v>12</v>
      </c>
      <c r="D4" s="59" t="s">
        <v>13</v>
      </c>
      <c r="E4" s="25" t="s">
        <v>221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60">
        <f>SUM(F4:Q4)</f>
        <v>0</v>
      </c>
      <c r="S4" s="97"/>
      <c r="T4" s="100"/>
    </row>
    <row r="5" spans="2:20" ht="45" x14ac:dyDescent="0.2">
      <c r="B5" s="107"/>
      <c r="C5" s="58" t="s">
        <v>14</v>
      </c>
      <c r="D5" s="59" t="s">
        <v>15</v>
      </c>
      <c r="E5" s="25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60">
        <f t="shared" ref="R5:R13" si="0">SUM(F5:Q5)</f>
        <v>0</v>
      </c>
      <c r="S5" s="98"/>
      <c r="T5" s="101"/>
    </row>
    <row r="6" spans="2:20" ht="15" x14ac:dyDescent="0.2">
      <c r="B6" s="107"/>
      <c r="C6" s="61" t="s">
        <v>16</v>
      </c>
      <c r="D6" s="62" t="s">
        <v>17</v>
      </c>
      <c r="E6" s="63"/>
      <c r="F6" s="64">
        <f>F7*277.78</f>
        <v>0</v>
      </c>
      <c r="G6" s="64">
        <f t="shared" ref="G6:Q6" si="1">G7*277.78</f>
        <v>0</v>
      </c>
      <c r="H6" s="64">
        <f t="shared" si="1"/>
        <v>0</v>
      </c>
      <c r="I6" s="64">
        <f t="shared" si="1"/>
        <v>0</v>
      </c>
      <c r="J6" s="64">
        <f t="shared" si="1"/>
        <v>0</v>
      </c>
      <c r="K6" s="64">
        <f t="shared" si="1"/>
        <v>0</v>
      </c>
      <c r="L6" s="64">
        <f t="shared" si="1"/>
        <v>0</v>
      </c>
      <c r="M6" s="64">
        <f t="shared" si="1"/>
        <v>0</v>
      </c>
      <c r="N6" s="64">
        <f t="shared" si="1"/>
        <v>0</v>
      </c>
      <c r="O6" s="64">
        <f t="shared" si="1"/>
        <v>0</v>
      </c>
      <c r="P6" s="64">
        <f t="shared" si="1"/>
        <v>0</v>
      </c>
      <c r="Q6" s="64">
        <f t="shared" si="1"/>
        <v>0</v>
      </c>
      <c r="R6" s="60">
        <f t="shared" si="0"/>
        <v>0</v>
      </c>
      <c r="S6" s="98"/>
      <c r="T6" s="101"/>
    </row>
    <row r="7" spans="2:20" ht="15" x14ac:dyDescent="0.2">
      <c r="B7" s="107"/>
      <c r="C7" s="61" t="s">
        <v>18</v>
      </c>
      <c r="D7" s="62"/>
      <c r="E7" s="63"/>
      <c r="F7" s="64">
        <f>((0.84*F5*43)/1000)</f>
        <v>0</v>
      </c>
      <c r="G7" s="64">
        <f t="shared" ref="G7:Q7" si="2">((0.84*G5*43)/1000)</f>
        <v>0</v>
      </c>
      <c r="H7" s="64">
        <f t="shared" si="2"/>
        <v>0</v>
      </c>
      <c r="I7" s="64">
        <f t="shared" si="2"/>
        <v>0</v>
      </c>
      <c r="J7" s="64">
        <f t="shared" si="2"/>
        <v>0</v>
      </c>
      <c r="K7" s="64">
        <f t="shared" si="2"/>
        <v>0</v>
      </c>
      <c r="L7" s="64">
        <f t="shared" si="2"/>
        <v>0</v>
      </c>
      <c r="M7" s="64">
        <f t="shared" si="2"/>
        <v>0</v>
      </c>
      <c r="N7" s="64">
        <f>((0.84*N5*43)/1000)</f>
        <v>0</v>
      </c>
      <c r="O7" s="64">
        <f t="shared" si="2"/>
        <v>0</v>
      </c>
      <c r="P7" s="64">
        <f t="shared" si="2"/>
        <v>0</v>
      </c>
      <c r="Q7" s="64">
        <f t="shared" si="2"/>
        <v>0</v>
      </c>
      <c r="R7" s="60">
        <f>SUM(F7:Q7)</f>
        <v>0</v>
      </c>
      <c r="S7" s="98"/>
      <c r="T7" s="101"/>
    </row>
    <row r="8" spans="2:20" ht="24" customHeight="1" x14ac:dyDescent="0.2">
      <c r="B8" s="107"/>
      <c r="C8" s="61" t="s">
        <v>19</v>
      </c>
      <c r="D8" s="62" t="s">
        <v>17</v>
      </c>
      <c r="E8" s="63"/>
      <c r="F8" s="64">
        <f>F4+F6</f>
        <v>0</v>
      </c>
      <c r="G8" s="64">
        <f t="shared" ref="G8:Q8" si="3">G4+G6</f>
        <v>0</v>
      </c>
      <c r="H8" s="64">
        <f t="shared" si="3"/>
        <v>0</v>
      </c>
      <c r="I8" s="64">
        <f t="shared" si="3"/>
        <v>0</v>
      </c>
      <c r="J8" s="64">
        <f t="shared" si="3"/>
        <v>0</v>
      </c>
      <c r="K8" s="64">
        <f t="shared" si="3"/>
        <v>0</v>
      </c>
      <c r="L8" s="64">
        <f t="shared" si="3"/>
        <v>0</v>
      </c>
      <c r="M8" s="64">
        <f t="shared" si="3"/>
        <v>0</v>
      </c>
      <c r="N8" s="64">
        <f t="shared" si="3"/>
        <v>0</v>
      </c>
      <c r="O8" s="64">
        <f t="shared" si="3"/>
        <v>0</v>
      </c>
      <c r="P8" s="64">
        <f t="shared" si="3"/>
        <v>0</v>
      </c>
      <c r="Q8" s="64">
        <f t="shared" si="3"/>
        <v>0</v>
      </c>
      <c r="R8" s="64">
        <f>SUM(F8:Q8)</f>
        <v>0</v>
      </c>
      <c r="S8" s="98"/>
      <c r="T8" s="101"/>
    </row>
    <row r="9" spans="2:20" ht="22.5" customHeight="1" x14ac:dyDescent="0.2">
      <c r="B9" s="107"/>
      <c r="C9" s="58" t="s">
        <v>20</v>
      </c>
      <c r="D9" s="59" t="s">
        <v>21</v>
      </c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2">
        <f t="shared" ref="R9" si="4">SUM(F9:Q9)</f>
        <v>0</v>
      </c>
      <c r="S9" s="98"/>
      <c r="T9" s="101"/>
    </row>
    <row r="10" spans="2:20" ht="22.5" customHeight="1" x14ac:dyDescent="0.2">
      <c r="B10" s="107"/>
      <c r="C10" s="58" t="s">
        <v>22</v>
      </c>
      <c r="D10" s="59" t="s">
        <v>13</v>
      </c>
      <c r="E10" s="25" t="s">
        <v>221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60">
        <f t="shared" si="0"/>
        <v>0</v>
      </c>
      <c r="S10" s="98"/>
      <c r="T10" s="101"/>
    </row>
    <row r="11" spans="2:20" ht="22.5" customHeight="1" x14ac:dyDescent="0.2">
      <c r="B11" s="107"/>
      <c r="C11" s="58" t="s">
        <v>23</v>
      </c>
      <c r="D11" s="59" t="s">
        <v>13</v>
      </c>
      <c r="E11" s="2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60">
        <f t="shared" si="0"/>
        <v>0</v>
      </c>
      <c r="S11" s="98"/>
      <c r="T11" s="101"/>
    </row>
    <row r="12" spans="2:20" ht="22.5" customHeight="1" x14ac:dyDescent="0.2">
      <c r="B12" s="107"/>
      <c r="C12" s="58" t="s">
        <v>24</v>
      </c>
      <c r="D12" s="59" t="s">
        <v>13</v>
      </c>
      <c r="E12" s="2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60">
        <f t="shared" si="0"/>
        <v>0</v>
      </c>
      <c r="S12" s="98"/>
      <c r="T12" s="101"/>
    </row>
    <row r="13" spans="2:20" ht="22.5" customHeight="1" x14ac:dyDescent="0.2">
      <c r="B13" s="107"/>
      <c r="C13" s="61" t="s">
        <v>25</v>
      </c>
      <c r="D13" s="62" t="s">
        <v>17</v>
      </c>
      <c r="E13" s="63"/>
      <c r="F13" s="64">
        <f t="shared" ref="F13:Q13" si="5">SUM(F9:F12)</f>
        <v>0</v>
      </c>
      <c r="G13" s="64">
        <f t="shared" si="5"/>
        <v>0</v>
      </c>
      <c r="H13" s="64">
        <f t="shared" si="5"/>
        <v>0</v>
      </c>
      <c r="I13" s="64">
        <f t="shared" si="5"/>
        <v>0</v>
      </c>
      <c r="J13" s="64">
        <f t="shared" si="5"/>
        <v>0</v>
      </c>
      <c r="K13" s="64">
        <f t="shared" si="5"/>
        <v>0</v>
      </c>
      <c r="L13" s="64">
        <f t="shared" si="5"/>
        <v>0</v>
      </c>
      <c r="M13" s="64">
        <f t="shared" si="5"/>
        <v>0</v>
      </c>
      <c r="N13" s="64">
        <f t="shared" si="5"/>
        <v>0</v>
      </c>
      <c r="O13" s="64">
        <f t="shared" si="5"/>
        <v>0</v>
      </c>
      <c r="P13" s="64">
        <f t="shared" si="5"/>
        <v>0</v>
      </c>
      <c r="Q13" s="64">
        <f t="shared" si="5"/>
        <v>0</v>
      </c>
      <c r="R13" s="64">
        <f t="shared" si="0"/>
        <v>0</v>
      </c>
      <c r="S13" s="98"/>
      <c r="T13" s="101"/>
    </row>
    <row r="14" spans="2:20" ht="22.5" customHeight="1" x14ac:dyDescent="0.2">
      <c r="B14" s="107"/>
      <c r="C14" s="65" t="s">
        <v>26</v>
      </c>
      <c r="D14" s="62" t="s">
        <v>17</v>
      </c>
      <c r="E14" s="63"/>
      <c r="F14" s="66">
        <f t="shared" ref="F14:Q14" si="6">F13+F8</f>
        <v>0</v>
      </c>
      <c r="G14" s="66">
        <f t="shared" si="6"/>
        <v>0</v>
      </c>
      <c r="H14" s="66">
        <f t="shared" si="6"/>
        <v>0</v>
      </c>
      <c r="I14" s="66">
        <f t="shared" si="6"/>
        <v>0</v>
      </c>
      <c r="J14" s="66">
        <f t="shared" si="6"/>
        <v>0</v>
      </c>
      <c r="K14" s="66">
        <f t="shared" si="6"/>
        <v>0</v>
      </c>
      <c r="L14" s="66">
        <f t="shared" si="6"/>
        <v>0</v>
      </c>
      <c r="M14" s="66">
        <f t="shared" si="6"/>
        <v>0</v>
      </c>
      <c r="N14" s="66">
        <f t="shared" si="6"/>
        <v>0</v>
      </c>
      <c r="O14" s="66">
        <f t="shared" si="6"/>
        <v>0</v>
      </c>
      <c r="P14" s="66">
        <f t="shared" si="6"/>
        <v>0</v>
      </c>
      <c r="Q14" s="66">
        <f t="shared" si="6"/>
        <v>0</v>
      </c>
      <c r="R14" s="66">
        <f>SUM(F14:Q14)</f>
        <v>0</v>
      </c>
      <c r="S14" s="98"/>
      <c r="T14" s="101"/>
    </row>
    <row r="15" spans="2:20" ht="30" x14ac:dyDescent="0.2">
      <c r="B15" s="107"/>
      <c r="C15" s="58" t="s">
        <v>27</v>
      </c>
      <c r="D15" s="67" t="s">
        <v>17</v>
      </c>
      <c r="E15" s="25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60">
        <f t="shared" ref="R15" si="7">SUM(F15:Q15)</f>
        <v>0</v>
      </c>
      <c r="S15" s="98"/>
      <c r="T15" s="101"/>
    </row>
    <row r="16" spans="2:20" ht="30" x14ac:dyDescent="0.2">
      <c r="B16" s="107"/>
      <c r="C16" s="58" t="s">
        <v>28</v>
      </c>
      <c r="D16" s="59" t="s">
        <v>29</v>
      </c>
      <c r="E16" s="2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60">
        <f t="shared" ref="R16:R99" si="8">SUM(F16:Q16)</f>
        <v>0</v>
      </c>
      <c r="S16" s="99"/>
      <c r="T16" s="102"/>
    </row>
    <row r="17" spans="1:20" ht="15" customHeight="1" x14ac:dyDescent="0.2"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9"/>
      <c r="S17" s="22"/>
      <c r="T17" s="23"/>
    </row>
    <row r="18" spans="1:20" ht="33" customHeight="1" x14ac:dyDescent="0.2">
      <c r="A18" s="53"/>
      <c r="B18" s="107" t="s">
        <v>30</v>
      </c>
      <c r="C18" s="58" t="s">
        <v>31</v>
      </c>
      <c r="D18" s="59" t="s">
        <v>32</v>
      </c>
      <c r="E18" s="25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60">
        <f t="shared" si="8"/>
        <v>0</v>
      </c>
      <c r="S18" s="98"/>
      <c r="T18" s="101"/>
    </row>
    <row r="19" spans="1:20" ht="33" customHeight="1" x14ac:dyDescent="0.2">
      <c r="A19" s="53"/>
      <c r="B19" s="107"/>
      <c r="C19" s="58" t="s">
        <v>33</v>
      </c>
      <c r="D19" s="59" t="s">
        <v>34</v>
      </c>
      <c r="E19" s="25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60">
        <f t="shared" si="8"/>
        <v>0</v>
      </c>
      <c r="S19" s="98"/>
      <c r="T19" s="101"/>
    </row>
    <row r="20" spans="1:20" ht="33" customHeight="1" x14ac:dyDescent="0.2">
      <c r="A20" s="53"/>
      <c r="B20" s="107"/>
      <c r="C20" s="58" t="s">
        <v>224</v>
      </c>
      <c r="D20" s="59" t="s">
        <v>37</v>
      </c>
      <c r="E20" s="25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60">
        <f t="shared" si="8"/>
        <v>0</v>
      </c>
      <c r="S20" s="98"/>
      <c r="T20" s="101"/>
    </row>
    <row r="21" spans="1:20" ht="33" customHeight="1" x14ac:dyDescent="0.2">
      <c r="A21" s="53"/>
      <c r="B21" s="107"/>
      <c r="C21" s="58" t="s">
        <v>222</v>
      </c>
      <c r="D21" s="59" t="s">
        <v>32</v>
      </c>
      <c r="E21" s="2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60">
        <f t="shared" si="8"/>
        <v>0</v>
      </c>
      <c r="S21" s="98"/>
      <c r="T21" s="101"/>
    </row>
    <row r="22" spans="1:20" ht="33" customHeight="1" x14ac:dyDescent="0.2">
      <c r="A22" s="53"/>
      <c r="B22" s="107"/>
      <c r="C22" s="58" t="s">
        <v>223</v>
      </c>
      <c r="D22" s="59" t="s">
        <v>32</v>
      </c>
      <c r="E22" s="2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52">
        <f t="shared" si="8"/>
        <v>0</v>
      </c>
      <c r="S22" s="98"/>
      <c r="T22" s="101"/>
    </row>
    <row r="23" spans="1:20" ht="33" customHeight="1" x14ac:dyDescent="0.2">
      <c r="A23" s="53"/>
      <c r="B23" s="107"/>
      <c r="C23" s="65" t="s">
        <v>35</v>
      </c>
      <c r="D23" s="68" t="s">
        <v>17</v>
      </c>
      <c r="E23" s="63"/>
      <c r="F23" s="66">
        <f t="shared" ref="F23:Q23" si="9">SUM(F18:F22)</f>
        <v>0</v>
      </c>
      <c r="G23" s="66">
        <f t="shared" si="9"/>
        <v>0</v>
      </c>
      <c r="H23" s="66">
        <f t="shared" si="9"/>
        <v>0</v>
      </c>
      <c r="I23" s="66">
        <f t="shared" si="9"/>
        <v>0</v>
      </c>
      <c r="J23" s="66">
        <f t="shared" si="9"/>
        <v>0</v>
      </c>
      <c r="K23" s="66">
        <f t="shared" si="9"/>
        <v>0</v>
      </c>
      <c r="L23" s="66">
        <f t="shared" si="9"/>
        <v>0</v>
      </c>
      <c r="M23" s="66">
        <f t="shared" si="9"/>
        <v>0</v>
      </c>
      <c r="N23" s="66">
        <f t="shared" si="9"/>
        <v>0</v>
      </c>
      <c r="O23" s="66">
        <f t="shared" si="9"/>
        <v>0</v>
      </c>
      <c r="P23" s="66">
        <f t="shared" si="9"/>
        <v>0</v>
      </c>
      <c r="Q23" s="66">
        <f t="shared" si="9"/>
        <v>0</v>
      </c>
      <c r="R23" s="66">
        <f t="shared" si="8"/>
        <v>0</v>
      </c>
      <c r="S23" s="98"/>
      <c r="T23" s="101"/>
    </row>
    <row r="24" spans="1:20" ht="33" customHeight="1" x14ac:dyDescent="0.2">
      <c r="A24" s="53"/>
      <c r="B24" s="107"/>
      <c r="C24" s="58" t="s">
        <v>36</v>
      </c>
      <c r="D24" s="59" t="s">
        <v>37</v>
      </c>
      <c r="E24" s="25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60">
        <f t="shared" si="8"/>
        <v>0</v>
      </c>
      <c r="S24" s="98"/>
      <c r="T24" s="101"/>
    </row>
    <row r="25" spans="1:20" ht="33" customHeight="1" x14ac:dyDescent="0.2">
      <c r="A25" s="53"/>
      <c r="B25" s="107"/>
      <c r="C25" s="58" t="s">
        <v>38</v>
      </c>
      <c r="D25" s="59" t="s">
        <v>39</v>
      </c>
      <c r="E25" s="2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60">
        <f t="shared" si="8"/>
        <v>0</v>
      </c>
      <c r="S25" s="98"/>
      <c r="T25" s="101"/>
    </row>
    <row r="26" spans="1:20" ht="33" customHeight="1" x14ac:dyDescent="0.2">
      <c r="A26" s="53"/>
      <c r="B26" s="107"/>
      <c r="C26" s="58" t="s">
        <v>225</v>
      </c>
      <c r="D26" s="59" t="s">
        <v>40</v>
      </c>
      <c r="E26" s="25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60">
        <f t="shared" si="8"/>
        <v>0</v>
      </c>
      <c r="S26" s="98"/>
      <c r="T26" s="101"/>
    </row>
    <row r="27" spans="1:20" ht="33" customHeight="1" x14ac:dyDescent="0.2">
      <c r="A27" s="53"/>
      <c r="B27" s="107"/>
      <c r="C27" s="58" t="s">
        <v>41</v>
      </c>
      <c r="D27" s="59" t="s">
        <v>37</v>
      </c>
      <c r="E27" s="25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60">
        <f t="shared" si="8"/>
        <v>0</v>
      </c>
      <c r="S27" s="98"/>
      <c r="T27" s="101"/>
    </row>
    <row r="28" spans="1:20" ht="33" customHeight="1" x14ac:dyDescent="0.2">
      <c r="A28" s="53"/>
      <c r="B28" s="107"/>
      <c r="C28" s="58" t="s">
        <v>42</v>
      </c>
      <c r="D28" s="59" t="s">
        <v>37</v>
      </c>
      <c r="E28" s="25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60">
        <f t="shared" ref="R28" si="10">SUM(F28:Q28)</f>
        <v>0</v>
      </c>
      <c r="S28" s="98"/>
      <c r="T28" s="101"/>
    </row>
    <row r="29" spans="1:20" ht="33" customHeight="1" x14ac:dyDescent="0.2">
      <c r="A29" s="53"/>
      <c r="B29" s="107"/>
      <c r="C29" s="58" t="s">
        <v>43</v>
      </c>
      <c r="D29" s="59" t="s">
        <v>37</v>
      </c>
      <c r="E29" s="2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60">
        <f t="shared" si="8"/>
        <v>0</v>
      </c>
      <c r="S29" s="98"/>
      <c r="T29" s="101"/>
    </row>
    <row r="30" spans="1:20" ht="33" customHeight="1" x14ac:dyDescent="0.2">
      <c r="A30" s="53"/>
      <c r="B30" s="107"/>
      <c r="C30" s="58" t="s">
        <v>44</v>
      </c>
      <c r="D30" s="59" t="s">
        <v>37</v>
      </c>
      <c r="E30" s="25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60">
        <f t="shared" si="8"/>
        <v>0</v>
      </c>
      <c r="S30" s="98"/>
      <c r="T30" s="101"/>
    </row>
    <row r="31" spans="1:20" ht="33" customHeight="1" x14ac:dyDescent="0.2">
      <c r="A31" s="53"/>
      <c r="B31" s="107"/>
      <c r="C31" s="58" t="s">
        <v>45</v>
      </c>
      <c r="D31" s="59" t="s">
        <v>46</v>
      </c>
      <c r="E31" s="25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60">
        <f t="shared" si="8"/>
        <v>0</v>
      </c>
      <c r="S31" s="98"/>
      <c r="T31" s="101"/>
    </row>
    <row r="32" spans="1:20" ht="33" customHeight="1" x14ac:dyDescent="0.2">
      <c r="A32" s="53"/>
      <c r="B32" s="107"/>
      <c r="C32" s="58" t="s">
        <v>47</v>
      </c>
      <c r="D32" s="59" t="s">
        <v>37</v>
      </c>
      <c r="E32" s="25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60">
        <f t="shared" ref="R32" si="11">SUM(F32:Q32)</f>
        <v>0</v>
      </c>
      <c r="S32" s="98"/>
      <c r="T32" s="101"/>
    </row>
    <row r="33" spans="1:20" ht="30" x14ac:dyDescent="0.2">
      <c r="A33" s="53"/>
      <c r="B33" s="107"/>
      <c r="C33" s="65" t="s">
        <v>48</v>
      </c>
      <c r="D33" s="68" t="s">
        <v>17</v>
      </c>
      <c r="E33" s="63"/>
      <c r="F33" s="66">
        <f>F27+F29+F31</f>
        <v>0</v>
      </c>
      <c r="G33" s="66">
        <f t="shared" ref="G33:Q33" si="12">G27+G29+G31</f>
        <v>0</v>
      </c>
      <c r="H33" s="66">
        <f t="shared" si="12"/>
        <v>0</v>
      </c>
      <c r="I33" s="66">
        <f t="shared" si="12"/>
        <v>0</v>
      </c>
      <c r="J33" s="66">
        <f t="shared" si="12"/>
        <v>0</v>
      </c>
      <c r="K33" s="66">
        <f t="shared" si="12"/>
        <v>0</v>
      </c>
      <c r="L33" s="66">
        <f t="shared" si="12"/>
        <v>0</v>
      </c>
      <c r="M33" s="66">
        <f t="shared" si="12"/>
        <v>0</v>
      </c>
      <c r="N33" s="66">
        <f t="shared" si="12"/>
        <v>0</v>
      </c>
      <c r="O33" s="66">
        <f t="shared" si="12"/>
        <v>0</v>
      </c>
      <c r="P33" s="66">
        <f t="shared" si="12"/>
        <v>0</v>
      </c>
      <c r="Q33" s="66">
        <f t="shared" si="12"/>
        <v>0</v>
      </c>
      <c r="R33" s="66">
        <f t="shared" si="8"/>
        <v>0</v>
      </c>
      <c r="S33" s="98"/>
      <c r="T33" s="101"/>
    </row>
    <row r="34" spans="1:20" ht="30.75" customHeight="1" x14ac:dyDescent="0.2">
      <c r="A34" s="53"/>
      <c r="B34" s="107"/>
      <c r="C34" s="65" t="s">
        <v>49</v>
      </c>
      <c r="D34" s="68" t="s">
        <v>17</v>
      </c>
      <c r="E34" s="63"/>
      <c r="F34" s="66">
        <f>F23-F33</f>
        <v>0</v>
      </c>
      <c r="G34" s="66">
        <f t="shared" ref="G34:Q34" si="13">G23-G33</f>
        <v>0</v>
      </c>
      <c r="H34" s="66">
        <f t="shared" si="13"/>
        <v>0</v>
      </c>
      <c r="I34" s="66">
        <f t="shared" si="13"/>
        <v>0</v>
      </c>
      <c r="J34" s="66">
        <f t="shared" si="13"/>
        <v>0</v>
      </c>
      <c r="K34" s="66">
        <f t="shared" si="13"/>
        <v>0</v>
      </c>
      <c r="L34" s="66">
        <f t="shared" si="13"/>
        <v>0</v>
      </c>
      <c r="M34" s="66">
        <f t="shared" si="13"/>
        <v>0</v>
      </c>
      <c r="N34" s="66">
        <f t="shared" si="13"/>
        <v>0</v>
      </c>
      <c r="O34" s="66">
        <f t="shared" si="13"/>
        <v>0</v>
      </c>
      <c r="P34" s="66">
        <f t="shared" si="13"/>
        <v>0</v>
      </c>
      <c r="Q34" s="66">
        <f t="shared" si="13"/>
        <v>0</v>
      </c>
      <c r="R34" s="66">
        <f>SUM(F34:Q34)</f>
        <v>0</v>
      </c>
      <c r="S34" s="98"/>
      <c r="T34" s="101"/>
    </row>
    <row r="35" spans="1:20" ht="30" x14ac:dyDescent="0.2">
      <c r="A35" s="53"/>
      <c r="B35" s="107"/>
      <c r="C35" s="58" t="s">
        <v>50</v>
      </c>
      <c r="D35" s="59" t="s">
        <v>17</v>
      </c>
      <c r="E35" s="25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60">
        <f t="shared" si="8"/>
        <v>0</v>
      </c>
      <c r="S35" s="98"/>
      <c r="T35" s="101"/>
    </row>
    <row r="36" spans="1:20" ht="55.5" customHeight="1" x14ac:dyDescent="0.2">
      <c r="A36" s="53"/>
      <c r="B36" s="107"/>
      <c r="C36" s="58" t="s">
        <v>51</v>
      </c>
      <c r="D36" s="59" t="s">
        <v>52</v>
      </c>
      <c r="E36" s="25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60">
        <f t="shared" si="8"/>
        <v>0</v>
      </c>
      <c r="S36" s="99"/>
      <c r="T36" s="102"/>
    </row>
    <row r="37" spans="1:20" ht="17.25" customHeight="1" x14ac:dyDescent="0.2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9"/>
      <c r="S37" s="22"/>
      <c r="T37" s="23"/>
    </row>
    <row r="38" spans="1:20" ht="36.75" customHeight="1" x14ac:dyDescent="0.2">
      <c r="B38" s="95" t="s">
        <v>53</v>
      </c>
      <c r="C38" s="61" t="s">
        <v>54</v>
      </c>
      <c r="D38" s="69" t="s">
        <v>55</v>
      </c>
      <c r="E38" s="29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64">
        <f t="shared" si="8"/>
        <v>0</v>
      </c>
      <c r="S38" s="32"/>
      <c r="T38" s="32"/>
    </row>
    <row r="39" spans="1:20" ht="30" x14ac:dyDescent="0.2">
      <c r="B39" s="95"/>
      <c r="C39" s="61" t="s">
        <v>56</v>
      </c>
      <c r="D39" s="69" t="s">
        <v>57</v>
      </c>
      <c r="E39" s="29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64">
        <f t="shared" si="8"/>
        <v>0</v>
      </c>
      <c r="S39" s="103"/>
      <c r="T39" s="103"/>
    </row>
    <row r="40" spans="1:20" ht="30" customHeight="1" x14ac:dyDescent="0.2">
      <c r="B40" s="95"/>
      <c r="C40" s="61" t="s">
        <v>58</v>
      </c>
      <c r="D40" s="69" t="s">
        <v>17</v>
      </c>
      <c r="E40" s="29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70">
        <f t="shared" si="8"/>
        <v>0</v>
      </c>
      <c r="S40" s="103"/>
      <c r="T40" s="103"/>
    </row>
    <row r="41" spans="1:20" ht="30" x14ac:dyDescent="0.2">
      <c r="B41" s="95"/>
      <c r="C41" s="61" t="s">
        <v>59</v>
      </c>
      <c r="D41" s="69" t="s">
        <v>57</v>
      </c>
      <c r="E41" s="29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70">
        <f t="shared" si="8"/>
        <v>0</v>
      </c>
      <c r="S41" s="103"/>
      <c r="T41" s="103"/>
    </row>
    <row r="42" spans="1:20" ht="39.75" customHeight="1" x14ac:dyDescent="0.2">
      <c r="B42" s="95"/>
      <c r="C42" s="61" t="s">
        <v>60</v>
      </c>
      <c r="D42" s="69"/>
      <c r="E42" s="63"/>
      <c r="F42" s="64">
        <f>SUM(F43:F52)</f>
        <v>0</v>
      </c>
      <c r="G42" s="64">
        <f t="shared" ref="G42:Q42" si="14">SUM(G43:G52)</f>
        <v>0</v>
      </c>
      <c r="H42" s="64">
        <f t="shared" si="14"/>
        <v>0</v>
      </c>
      <c r="I42" s="64">
        <f t="shared" si="14"/>
        <v>0</v>
      </c>
      <c r="J42" s="64">
        <f t="shared" si="14"/>
        <v>0</v>
      </c>
      <c r="K42" s="64">
        <f t="shared" si="14"/>
        <v>0</v>
      </c>
      <c r="L42" s="64">
        <f t="shared" si="14"/>
        <v>0</v>
      </c>
      <c r="M42" s="64">
        <f t="shared" si="14"/>
        <v>0</v>
      </c>
      <c r="N42" s="64">
        <f t="shared" si="14"/>
        <v>0</v>
      </c>
      <c r="O42" s="64">
        <f t="shared" si="14"/>
        <v>0</v>
      </c>
      <c r="P42" s="64">
        <f t="shared" si="14"/>
        <v>0</v>
      </c>
      <c r="Q42" s="64">
        <f t="shared" si="14"/>
        <v>0</v>
      </c>
      <c r="R42" s="70">
        <f t="shared" si="8"/>
        <v>0</v>
      </c>
      <c r="S42" s="103"/>
      <c r="T42" s="103"/>
    </row>
    <row r="43" spans="1:20" ht="30" x14ac:dyDescent="0.2">
      <c r="B43" s="95"/>
      <c r="C43" s="71" t="s">
        <v>61</v>
      </c>
      <c r="D43" s="72" t="s">
        <v>57</v>
      </c>
      <c r="E43" s="21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74">
        <f t="shared" ref="R43:R52" si="15">SUM(F43:Q43)</f>
        <v>0</v>
      </c>
      <c r="S43" s="103"/>
      <c r="T43" s="103"/>
    </row>
    <row r="44" spans="1:20" ht="30" x14ac:dyDescent="0.2">
      <c r="B44" s="95"/>
      <c r="C44" s="71" t="s">
        <v>62</v>
      </c>
      <c r="D44" s="72" t="s">
        <v>57</v>
      </c>
      <c r="E44" s="21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74">
        <f t="shared" si="15"/>
        <v>0</v>
      </c>
      <c r="S44" s="103"/>
      <c r="T44" s="103"/>
    </row>
    <row r="45" spans="1:20" ht="30" x14ac:dyDescent="0.2">
      <c r="B45" s="95"/>
      <c r="C45" s="71" t="s">
        <v>63</v>
      </c>
      <c r="D45" s="72" t="s">
        <v>57</v>
      </c>
      <c r="E45" s="21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74">
        <f t="shared" si="15"/>
        <v>0</v>
      </c>
      <c r="S45" s="103"/>
      <c r="T45" s="103"/>
    </row>
    <row r="46" spans="1:20" ht="30" x14ac:dyDescent="0.2">
      <c r="B46" s="95"/>
      <c r="C46" s="71" t="s">
        <v>64</v>
      </c>
      <c r="D46" s="72" t="s">
        <v>57</v>
      </c>
      <c r="E46" s="21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74">
        <f t="shared" si="15"/>
        <v>0</v>
      </c>
      <c r="S46" s="103"/>
      <c r="T46" s="103"/>
    </row>
    <row r="47" spans="1:20" ht="30" x14ac:dyDescent="0.2">
      <c r="B47" s="95"/>
      <c r="C47" s="71" t="s">
        <v>65</v>
      </c>
      <c r="D47" s="72" t="s">
        <v>57</v>
      </c>
      <c r="E47" s="21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74">
        <f t="shared" si="15"/>
        <v>0</v>
      </c>
      <c r="S47" s="103"/>
      <c r="T47" s="103"/>
    </row>
    <row r="48" spans="1:20" ht="30" x14ac:dyDescent="0.2">
      <c r="B48" s="95"/>
      <c r="C48" s="71" t="s">
        <v>66</v>
      </c>
      <c r="D48" s="72" t="s">
        <v>57</v>
      </c>
      <c r="E48" s="21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74">
        <f t="shared" si="15"/>
        <v>0</v>
      </c>
      <c r="S48" s="103"/>
      <c r="T48" s="103"/>
    </row>
    <row r="49" spans="2:20" ht="30" x14ac:dyDescent="0.2">
      <c r="B49" s="95"/>
      <c r="C49" s="71" t="s">
        <v>67</v>
      </c>
      <c r="D49" s="72" t="s">
        <v>57</v>
      </c>
      <c r="E49" s="21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74">
        <f t="shared" si="15"/>
        <v>0</v>
      </c>
      <c r="S49" s="103"/>
      <c r="T49" s="103"/>
    </row>
    <row r="50" spans="2:20" ht="30" x14ac:dyDescent="0.2">
      <c r="B50" s="95"/>
      <c r="C50" s="71" t="s">
        <v>68</v>
      </c>
      <c r="D50" s="72" t="s">
        <v>57</v>
      </c>
      <c r="E50" s="21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74">
        <f t="shared" si="15"/>
        <v>0</v>
      </c>
      <c r="S50" s="103"/>
      <c r="T50" s="103"/>
    </row>
    <row r="51" spans="2:20" ht="30" x14ac:dyDescent="0.2">
      <c r="B51" s="95"/>
      <c r="C51" s="71" t="s">
        <v>69</v>
      </c>
      <c r="D51" s="72" t="s">
        <v>57</v>
      </c>
      <c r="E51" s="21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74">
        <f t="shared" si="15"/>
        <v>0</v>
      </c>
      <c r="S51" s="103"/>
      <c r="T51" s="103"/>
    </row>
    <row r="52" spans="2:20" ht="30" customHeight="1" x14ac:dyDescent="0.2">
      <c r="B52" s="95"/>
      <c r="C52" s="71" t="s">
        <v>70</v>
      </c>
      <c r="D52" s="72" t="s">
        <v>57</v>
      </c>
      <c r="E52" s="21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74">
        <f t="shared" si="15"/>
        <v>0</v>
      </c>
      <c r="S52" s="103"/>
      <c r="T52" s="103"/>
    </row>
    <row r="53" spans="2:20" ht="52.5" customHeight="1" x14ac:dyDescent="0.2">
      <c r="B53" s="95"/>
      <c r="C53" s="61" t="s">
        <v>71</v>
      </c>
      <c r="D53" s="69" t="s">
        <v>57</v>
      </c>
      <c r="E53" s="63"/>
      <c r="F53" s="64">
        <f>SUM(F54:F62)</f>
        <v>0</v>
      </c>
      <c r="G53" s="64">
        <f t="shared" ref="G53:Q53" si="16">SUM(G55:G62)</f>
        <v>0</v>
      </c>
      <c r="H53" s="64">
        <f t="shared" si="16"/>
        <v>0</v>
      </c>
      <c r="I53" s="64">
        <f t="shared" si="16"/>
        <v>0</v>
      </c>
      <c r="J53" s="64">
        <f t="shared" si="16"/>
        <v>0</v>
      </c>
      <c r="K53" s="64">
        <f t="shared" si="16"/>
        <v>0</v>
      </c>
      <c r="L53" s="64">
        <f t="shared" si="16"/>
        <v>0</v>
      </c>
      <c r="M53" s="64">
        <f t="shared" si="16"/>
        <v>0</v>
      </c>
      <c r="N53" s="64">
        <f t="shared" si="16"/>
        <v>0</v>
      </c>
      <c r="O53" s="64">
        <f t="shared" si="16"/>
        <v>0</v>
      </c>
      <c r="P53" s="64">
        <f t="shared" si="16"/>
        <v>0</v>
      </c>
      <c r="Q53" s="64">
        <f t="shared" si="16"/>
        <v>0</v>
      </c>
      <c r="R53" s="70">
        <f>SUM(F53:Q53)</f>
        <v>0</v>
      </c>
      <c r="S53" s="103"/>
      <c r="T53" s="103"/>
    </row>
    <row r="54" spans="2:20" ht="29.25" customHeight="1" x14ac:dyDescent="0.2">
      <c r="B54" s="95"/>
      <c r="C54" s="71" t="s">
        <v>72</v>
      </c>
      <c r="D54" s="72" t="s">
        <v>57</v>
      </c>
      <c r="E54" s="21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74">
        <f t="shared" ref="R54" si="17">SUM(F54:Q54)</f>
        <v>0</v>
      </c>
      <c r="S54" s="103"/>
      <c r="T54" s="103"/>
    </row>
    <row r="55" spans="2:20" ht="29.25" customHeight="1" x14ac:dyDescent="0.2">
      <c r="B55" s="95"/>
      <c r="C55" s="71" t="s">
        <v>73</v>
      </c>
      <c r="D55" s="72" t="s">
        <v>57</v>
      </c>
      <c r="E55" s="21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74">
        <f t="shared" si="8"/>
        <v>0</v>
      </c>
      <c r="S55" s="103"/>
      <c r="T55" s="103"/>
    </row>
    <row r="56" spans="2:20" ht="38.25" customHeight="1" x14ac:dyDescent="0.2">
      <c r="B56" s="95"/>
      <c r="C56" s="71" t="s">
        <v>74</v>
      </c>
      <c r="D56" s="72" t="s">
        <v>57</v>
      </c>
      <c r="E56" s="21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74">
        <f t="shared" si="8"/>
        <v>0</v>
      </c>
      <c r="S56" s="103"/>
      <c r="T56" s="103"/>
    </row>
    <row r="57" spans="2:20" ht="38.25" customHeight="1" x14ac:dyDescent="0.2">
      <c r="B57" s="95"/>
      <c r="C57" s="71" t="s">
        <v>75</v>
      </c>
      <c r="D57" s="72" t="s">
        <v>57</v>
      </c>
      <c r="E57" s="21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74">
        <f t="shared" si="8"/>
        <v>0</v>
      </c>
      <c r="S57" s="103"/>
      <c r="T57" s="103"/>
    </row>
    <row r="58" spans="2:20" ht="38.25" customHeight="1" x14ac:dyDescent="0.2">
      <c r="B58" s="95"/>
      <c r="C58" s="71" t="s">
        <v>76</v>
      </c>
      <c r="D58" s="72" t="s">
        <v>57</v>
      </c>
      <c r="E58" s="21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74">
        <f t="shared" si="8"/>
        <v>0</v>
      </c>
      <c r="S58" s="103"/>
      <c r="T58" s="103"/>
    </row>
    <row r="59" spans="2:20" ht="38.25" customHeight="1" x14ac:dyDescent="0.2">
      <c r="B59" s="95"/>
      <c r="C59" s="71" t="s">
        <v>77</v>
      </c>
      <c r="D59" s="72" t="s">
        <v>57</v>
      </c>
      <c r="E59" s="21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74">
        <f t="shared" si="8"/>
        <v>0</v>
      </c>
      <c r="S59" s="103"/>
      <c r="T59" s="103"/>
    </row>
    <row r="60" spans="2:20" ht="38.25" customHeight="1" x14ac:dyDescent="0.2">
      <c r="B60" s="95"/>
      <c r="C60" s="71" t="s">
        <v>78</v>
      </c>
      <c r="D60" s="72" t="s">
        <v>57</v>
      </c>
      <c r="E60" s="21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74">
        <f t="shared" si="8"/>
        <v>0</v>
      </c>
      <c r="S60" s="103"/>
      <c r="T60" s="103"/>
    </row>
    <row r="61" spans="2:20" ht="38.25" customHeight="1" x14ac:dyDescent="0.2">
      <c r="B61" s="95"/>
      <c r="C61" s="71" t="s">
        <v>79</v>
      </c>
      <c r="D61" s="72" t="s">
        <v>57</v>
      </c>
      <c r="E61" s="21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74"/>
      <c r="S61" s="103"/>
      <c r="T61" s="103"/>
    </row>
    <row r="62" spans="2:20" ht="35.5" customHeight="1" x14ac:dyDescent="0.2">
      <c r="B62" s="95"/>
      <c r="C62" s="71" t="s">
        <v>80</v>
      </c>
      <c r="D62" s="72" t="s">
        <v>57</v>
      </c>
      <c r="E62" s="21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74">
        <f t="shared" si="8"/>
        <v>0</v>
      </c>
      <c r="S62" s="103"/>
      <c r="T62" s="103"/>
    </row>
    <row r="63" spans="2:20" ht="24.75" customHeight="1" x14ac:dyDescent="0.2">
      <c r="B63" s="95"/>
      <c r="C63" s="65" t="s">
        <v>81</v>
      </c>
      <c r="D63" s="68" t="s">
        <v>17</v>
      </c>
      <c r="E63" s="63"/>
      <c r="F63" s="66">
        <f>F42+F41+F40+F39+F38+F53</f>
        <v>0</v>
      </c>
      <c r="G63" s="66">
        <f t="shared" ref="G63:R63" si="18">G42+G41+G40+G39+G38+G53</f>
        <v>0</v>
      </c>
      <c r="H63" s="66">
        <f t="shared" si="18"/>
        <v>0</v>
      </c>
      <c r="I63" s="66">
        <f t="shared" si="18"/>
        <v>0</v>
      </c>
      <c r="J63" s="66">
        <f t="shared" si="18"/>
        <v>0</v>
      </c>
      <c r="K63" s="66">
        <f t="shared" si="18"/>
        <v>0</v>
      </c>
      <c r="L63" s="66">
        <f t="shared" si="18"/>
        <v>0</v>
      </c>
      <c r="M63" s="66">
        <f t="shared" si="18"/>
        <v>0</v>
      </c>
      <c r="N63" s="66">
        <f t="shared" si="18"/>
        <v>0</v>
      </c>
      <c r="O63" s="66">
        <f t="shared" si="18"/>
        <v>0</v>
      </c>
      <c r="P63" s="66">
        <f t="shared" si="18"/>
        <v>0</v>
      </c>
      <c r="Q63" s="66">
        <f t="shared" si="18"/>
        <v>0</v>
      </c>
      <c r="R63" s="66">
        <f t="shared" si="18"/>
        <v>0</v>
      </c>
      <c r="S63" s="103"/>
      <c r="T63" s="103"/>
    </row>
    <row r="64" spans="2:20" ht="30" customHeight="1" x14ac:dyDescent="0.2">
      <c r="B64" s="95"/>
      <c r="C64" s="75" t="s">
        <v>183</v>
      </c>
      <c r="D64" s="76" t="s">
        <v>82</v>
      </c>
      <c r="E64" s="40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77">
        <f t="shared" ref="R64:R75" si="19">SUM(F64:Q64)</f>
        <v>0</v>
      </c>
      <c r="S64" s="103"/>
      <c r="T64" s="103"/>
    </row>
    <row r="65" spans="2:20" ht="30" customHeight="1" x14ac:dyDescent="0.2">
      <c r="B65" s="95"/>
      <c r="C65" s="75" t="s">
        <v>184</v>
      </c>
      <c r="D65" s="76" t="s">
        <v>82</v>
      </c>
      <c r="E65" s="40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77">
        <f t="shared" si="19"/>
        <v>0</v>
      </c>
      <c r="S65" s="103"/>
      <c r="T65" s="103"/>
    </row>
    <row r="66" spans="2:20" ht="60" customHeight="1" x14ac:dyDescent="0.2">
      <c r="B66" s="95"/>
      <c r="C66" s="75" t="s">
        <v>185</v>
      </c>
      <c r="D66" s="76" t="s">
        <v>82</v>
      </c>
      <c r="E66" s="40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77">
        <f t="shared" si="19"/>
        <v>0</v>
      </c>
      <c r="S66" s="103"/>
      <c r="T66" s="103"/>
    </row>
    <row r="67" spans="2:20" ht="30" customHeight="1" x14ac:dyDescent="0.2">
      <c r="B67" s="95"/>
      <c r="C67" s="75" t="s">
        <v>186</v>
      </c>
      <c r="D67" s="76"/>
      <c r="E67" s="40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77">
        <f t="shared" si="19"/>
        <v>0</v>
      </c>
      <c r="S67" s="103"/>
      <c r="T67" s="103"/>
    </row>
    <row r="68" spans="2:20" ht="30" customHeight="1" x14ac:dyDescent="0.2">
      <c r="B68" s="95"/>
      <c r="C68" s="75" t="s">
        <v>187</v>
      </c>
      <c r="D68" s="76"/>
      <c r="E68" s="40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77">
        <f t="shared" si="19"/>
        <v>0</v>
      </c>
      <c r="S68" s="103"/>
      <c r="T68" s="103"/>
    </row>
    <row r="69" spans="2:20" ht="45" customHeight="1" x14ac:dyDescent="0.2">
      <c r="B69" s="95"/>
      <c r="C69" s="75" t="s">
        <v>188</v>
      </c>
      <c r="D69" s="76"/>
      <c r="E69" s="40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77">
        <f t="shared" si="19"/>
        <v>0</v>
      </c>
      <c r="S69" s="103"/>
      <c r="T69" s="103"/>
    </row>
    <row r="70" spans="2:20" ht="30" customHeight="1" x14ac:dyDescent="0.2">
      <c r="B70" s="95"/>
      <c r="C70" s="75" t="s">
        <v>189</v>
      </c>
      <c r="D70" s="76" t="s">
        <v>82</v>
      </c>
      <c r="E70" s="40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77">
        <f t="shared" si="19"/>
        <v>0</v>
      </c>
      <c r="S70" s="103"/>
      <c r="T70" s="103"/>
    </row>
    <row r="71" spans="2:20" ht="30" customHeight="1" x14ac:dyDescent="0.2">
      <c r="B71" s="95"/>
      <c r="C71" s="75" t="s">
        <v>190</v>
      </c>
      <c r="D71" s="76" t="s">
        <v>82</v>
      </c>
      <c r="E71" s="40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77">
        <f t="shared" si="19"/>
        <v>0</v>
      </c>
      <c r="S71" s="103"/>
      <c r="T71" s="103"/>
    </row>
    <row r="72" spans="2:20" ht="60" customHeight="1" x14ac:dyDescent="0.2">
      <c r="B72" s="95"/>
      <c r="C72" s="75" t="s">
        <v>191</v>
      </c>
      <c r="D72" s="76" t="s">
        <v>82</v>
      </c>
      <c r="E72" s="40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77">
        <f t="shared" si="19"/>
        <v>0</v>
      </c>
      <c r="S72" s="103"/>
      <c r="T72" s="103"/>
    </row>
    <row r="73" spans="2:20" ht="30" customHeight="1" x14ac:dyDescent="0.2">
      <c r="B73" s="95"/>
      <c r="C73" s="75" t="s">
        <v>192</v>
      </c>
      <c r="D73" s="76"/>
      <c r="E73" s="40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77">
        <f t="shared" si="19"/>
        <v>0</v>
      </c>
      <c r="S73" s="103"/>
      <c r="T73" s="103"/>
    </row>
    <row r="74" spans="2:20" ht="30" customHeight="1" x14ac:dyDescent="0.2">
      <c r="B74" s="95"/>
      <c r="C74" s="75" t="s">
        <v>193</v>
      </c>
      <c r="D74" s="76"/>
      <c r="E74" s="40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77">
        <f t="shared" si="19"/>
        <v>0</v>
      </c>
      <c r="S74" s="103"/>
      <c r="T74" s="103"/>
    </row>
    <row r="75" spans="2:20" ht="45" customHeight="1" x14ac:dyDescent="0.2">
      <c r="B75" s="95"/>
      <c r="C75" s="75" t="s">
        <v>194</v>
      </c>
      <c r="D75" s="76"/>
      <c r="E75" s="40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77">
        <f t="shared" si="19"/>
        <v>0</v>
      </c>
      <c r="S75" s="103"/>
      <c r="T75" s="103"/>
    </row>
    <row r="76" spans="2:20" ht="30" customHeight="1" x14ac:dyDescent="0.2">
      <c r="B76" s="95"/>
      <c r="C76" s="75" t="s">
        <v>195</v>
      </c>
      <c r="D76" s="76" t="s">
        <v>82</v>
      </c>
      <c r="E76" s="40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77">
        <f t="shared" si="8"/>
        <v>0</v>
      </c>
      <c r="S76" s="103"/>
      <c r="T76" s="103"/>
    </row>
    <row r="77" spans="2:20" ht="30" customHeight="1" x14ac:dyDescent="0.2">
      <c r="B77" s="95"/>
      <c r="C77" s="75" t="s">
        <v>196</v>
      </c>
      <c r="D77" s="76" t="s">
        <v>82</v>
      </c>
      <c r="E77" s="40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77">
        <f t="shared" si="8"/>
        <v>0</v>
      </c>
      <c r="S77" s="103"/>
      <c r="T77" s="103"/>
    </row>
    <row r="78" spans="2:20" ht="60" customHeight="1" x14ac:dyDescent="0.2">
      <c r="B78" s="95"/>
      <c r="C78" s="75" t="s">
        <v>197</v>
      </c>
      <c r="D78" s="76" t="s">
        <v>82</v>
      </c>
      <c r="E78" s="40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77">
        <f t="shared" si="8"/>
        <v>0</v>
      </c>
      <c r="S78" s="103"/>
      <c r="T78" s="103"/>
    </row>
    <row r="79" spans="2:20" ht="30" customHeight="1" x14ac:dyDescent="0.2">
      <c r="B79" s="95"/>
      <c r="C79" s="75" t="s">
        <v>198</v>
      </c>
      <c r="D79" s="76"/>
      <c r="E79" s="40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77">
        <f t="shared" si="8"/>
        <v>0</v>
      </c>
      <c r="S79" s="103"/>
      <c r="T79" s="103"/>
    </row>
    <row r="80" spans="2:20" ht="30" customHeight="1" x14ac:dyDescent="0.2">
      <c r="B80" s="95"/>
      <c r="C80" s="75" t="s">
        <v>199</v>
      </c>
      <c r="D80" s="76"/>
      <c r="E80" s="40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77">
        <f t="shared" si="8"/>
        <v>0</v>
      </c>
      <c r="S80" s="103"/>
      <c r="T80" s="103"/>
    </row>
    <row r="81" spans="2:20" ht="45" customHeight="1" x14ac:dyDescent="0.2">
      <c r="B81" s="95"/>
      <c r="C81" s="75" t="s">
        <v>200</v>
      </c>
      <c r="D81" s="76"/>
      <c r="E81" s="40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77">
        <f t="shared" si="8"/>
        <v>0</v>
      </c>
      <c r="S81" s="103"/>
      <c r="T81" s="103"/>
    </row>
    <row r="82" spans="2:20" ht="30" customHeight="1" x14ac:dyDescent="0.2">
      <c r="B82" s="95"/>
      <c r="C82" s="75" t="s">
        <v>201</v>
      </c>
      <c r="D82" s="76" t="s">
        <v>82</v>
      </c>
      <c r="E82" s="40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77">
        <f t="shared" si="8"/>
        <v>0</v>
      </c>
      <c r="S82" s="103"/>
      <c r="T82" s="103"/>
    </row>
    <row r="83" spans="2:20" ht="30" customHeight="1" x14ac:dyDescent="0.2">
      <c r="B83" s="95"/>
      <c r="C83" s="75" t="s">
        <v>202</v>
      </c>
      <c r="D83" s="76" t="s">
        <v>82</v>
      </c>
      <c r="E83" s="40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77">
        <f t="shared" si="8"/>
        <v>0</v>
      </c>
      <c r="S83" s="103"/>
      <c r="T83" s="103"/>
    </row>
    <row r="84" spans="2:20" ht="60" customHeight="1" x14ac:dyDescent="0.2">
      <c r="B84" s="95"/>
      <c r="C84" s="75" t="s">
        <v>203</v>
      </c>
      <c r="D84" s="76" t="s">
        <v>82</v>
      </c>
      <c r="E84" s="40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77">
        <f t="shared" si="8"/>
        <v>0</v>
      </c>
      <c r="S84" s="103"/>
      <c r="T84" s="103"/>
    </row>
    <row r="85" spans="2:20" ht="30" customHeight="1" x14ac:dyDescent="0.2">
      <c r="B85" s="95"/>
      <c r="C85" s="75" t="s">
        <v>204</v>
      </c>
      <c r="D85" s="76"/>
      <c r="E85" s="40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77">
        <f t="shared" si="8"/>
        <v>0</v>
      </c>
      <c r="S85" s="103"/>
      <c r="T85" s="103"/>
    </row>
    <row r="86" spans="2:20" ht="30" customHeight="1" x14ac:dyDescent="0.2">
      <c r="B86" s="95"/>
      <c r="C86" s="75" t="s">
        <v>205</v>
      </c>
      <c r="D86" s="76"/>
      <c r="E86" s="40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77">
        <f t="shared" si="8"/>
        <v>0</v>
      </c>
      <c r="S86" s="103"/>
      <c r="T86" s="103"/>
    </row>
    <row r="87" spans="2:20" ht="45" customHeight="1" x14ac:dyDescent="0.2">
      <c r="B87" s="95"/>
      <c r="C87" s="75" t="s">
        <v>206</v>
      </c>
      <c r="D87" s="76"/>
      <c r="E87" s="40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77">
        <f t="shared" si="8"/>
        <v>0</v>
      </c>
      <c r="S87" s="103"/>
      <c r="T87" s="103"/>
    </row>
    <row r="88" spans="2:20" ht="30" customHeight="1" x14ac:dyDescent="0.2">
      <c r="B88" s="95"/>
      <c r="C88" s="75" t="s">
        <v>207</v>
      </c>
      <c r="D88" s="76" t="s">
        <v>82</v>
      </c>
      <c r="E88" s="40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77">
        <f t="shared" ref="R88:R93" si="20">SUM(F88:Q88)</f>
        <v>0</v>
      </c>
      <c r="S88" s="103"/>
      <c r="T88" s="103"/>
    </row>
    <row r="89" spans="2:20" ht="30" customHeight="1" x14ac:dyDescent="0.2">
      <c r="B89" s="95"/>
      <c r="C89" s="75" t="s">
        <v>208</v>
      </c>
      <c r="D89" s="76" t="s">
        <v>82</v>
      </c>
      <c r="E89" s="40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77">
        <f t="shared" si="20"/>
        <v>0</v>
      </c>
      <c r="S89" s="103"/>
      <c r="T89" s="103"/>
    </row>
    <row r="90" spans="2:20" ht="60" customHeight="1" x14ac:dyDescent="0.2">
      <c r="B90" s="95"/>
      <c r="C90" s="75" t="s">
        <v>209</v>
      </c>
      <c r="D90" s="76" t="s">
        <v>82</v>
      </c>
      <c r="E90" s="40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77">
        <f t="shared" si="20"/>
        <v>0</v>
      </c>
      <c r="S90" s="103"/>
      <c r="T90" s="103"/>
    </row>
    <row r="91" spans="2:20" ht="30" customHeight="1" x14ac:dyDescent="0.2">
      <c r="B91" s="95"/>
      <c r="C91" s="75" t="s">
        <v>210</v>
      </c>
      <c r="D91" s="76"/>
      <c r="E91" s="40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77">
        <f t="shared" si="20"/>
        <v>0</v>
      </c>
      <c r="S91" s="103"/>
      <c r="T91" s="103"/>
    </row>
    <row r="92" spans="2:20" ht="30" customHeight="1" x14ac:dyDescent="0.2">
      <c r="B92" s="95"/>
      <c r="C92" s="75" t="s">
        <v>211</v>
      </c>
      <c r="D92" s="76"/>
      <c r="E92" s="40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77">
        <f t="shared" si="20"/>
        <v>0</v>
      </c>
      <c r="S92" s="103"/>
      <c r="T92" s="103"/>
    </row>
    <row r="93" spans="2:20" ht="45" customHeight="1" x14ac:dyDescent="0.2">
      <c r="B93" s="95"/>
      <c r="C93" s="75" t="s">
        <v>212</v>
      </c>
      <c r="D93" s="76"/>
      <c r="E93" s="40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77">
        <f t="shared" si="20"/>
        <v>0</v>
      </c>
      <c r="S93" s="103"/>
      <c r="T93" s="103"/>
    </row>
    <row r="94" spans="2:20" ht="30" customHeight="1" x14ac:dyDescent="0.2">
      <c r="B94" s="95"/>
      <c r="C94" s="75" t="s">
        <v>213</v>
      </c>
      <c r="D94" s="76" t="s">
        <v>82</v>
      </c>
      <c r="E94" s="40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77">
        <f t="shared" si="8"/>
        <v>0</v>
      </c>
      <c r="S94" s="103"/>
      <c r="T94" s="103"/>
    </row>
    <row r="95" spans="2:20" ht="30" customHeight="1" x14ac:dyDescent="0.2">
      <c r="B95" s="95"/>
      <c r="C95" s="75" t="s">
        <v>214</v>
      </c>
      <c r="D95" s="76" t="s">
        <v>82</v>
      </c>
      <c r="E95" s="40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77">
        <f t="shared" si="8"/>
        <v>0</v>
      </c>
      <c r="S95" s="103"/>
      <c r="T95" s="103"/>
    </row>
    <row r="96" spans="2:20" ht="60" customHeight="1" x14ac:dyDescent="0.2">
      <c r="B96" s="95"/>
      <c r="C96" s="75" t="s">
        <v>215</v>
      </c>
      <c r="D96" s="76" t="s">
        <v>82</v>
      </c>
      <c r="E96" s="40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77">
        <f t="shared" si="8"/>
        <v>0</v>
      </c>
      <c r="S96" s="103"/>
      <c r="T96" s="103"/>
    </row>
    <row r="97" spans="2:20" ht="30" customHeight="1" x14ac:dyDescent="0.2">
      <c r="B97" s="95"/>
      <c r="C97" s="75" t="s">
        <v>216</v>
      </c>
      <c r="D97" s="76"/>
      <c r="E97" s="40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77">
        <f t="shared" si="8"/>
        <v>0</v>
      </c>
      <c r="S97" s="103"/>
      <c r="T97" s="103"/>
    </row>
    <row r="98" spans="2:20" ht="30" customHeight="1" x14ac:dyDescent="0.2">
      <c r="B98" s="95"/>
      <c r="C98" s="75" t="s">
        <v>217</v>
      </c>
      <c r="D98" s="76"/>
      <c r="E98" s="40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77">
        <f t="shared" si="8"/>
        <v>0</v>
      </c>
      <c r="S98" s="103"/>
      <c r="T98" s="103"/>
    </row>
    <row r="99" spans="2:20" ht="45" customHeight="1" x14ac:dyDescent="0.2">
      <c r="B99" s="95"/>
      <c r="C99" s="75" t="s">
        <v>218</v>
      </c>
      <c r="D99" s="76"/>
      <c r="E99" s="40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77">
        <f t="shared" si="8"/>
        <v>0</v>
      </c>
      <c r="S99" s="103"/>
      <c r="T99" s="103"/>
    </row>
    <row r="100" spans="2:20" ht="18" customHeight="1" x14ac:dyDescent="0.2"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32"/>
      <c r="T100" s="32"/>
    </row>
    <row r="101" spans="2:20" ht="29.25" customHeight="1" x14ac:dyDescent="0.2">
      <c r="B101" s="95" t="s">
        <v>83</v>
      </c>
      <c r="C101" s="78" t="s">
        <v>84</v>
      </c>
      <c r="D101" s="72" t="s">
        <v>85</v>
      </c>
      <c r="E101" s="21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52">
        <f t="shared" ref="R101:R133" si="21">SUM(F101:Q101)</f>
        <v>0</v>
      </c>
      <c r="S101" s="98"/>
      <c r="T101" s="101"/>
    </row>
    <row r="102" spans="2:20" ht="29.25" customHeight="1" x14ac:dyDescent="0.2">
      <c r="B102" s="95"/>
      <c r="C102" s="78" t="s">
        <v>86</v>
      </c>
      <c r="D102" s="72" t="s">
        <v>87</v>
      </c>
      <c r="E102" s="21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52">
        <f t="shared" si="21"/>
        <v>0</v>
      </c>
      <c r="S102" s="98"/>
      <c r="T102" s="101"/>
    </row>
    <row r="103" spans="2:20" ht="29.25" customHeight="1" x14ac:dyDescent="0.2">
      <c r="B103" s="95"/>
      <c r="C103" s="78" t="s">
        <v>88</v>
      </c>
      <c r="D103" s="72" t="s">
        <v>87</v>
      </c>
      <c r="E103" s="21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52">
        <f t="shared" si="21"/>
        <v>0</v>
      </c>
      <c r="S103" s="98"/>
      <c r="T103" s="101"/>
    </row>
    <row r="104" spans="2:20" ht="29.25" customHeight="1" x14ac:dyDescent="0.2">
      <c r="B104" s="95"/>
      <c r="C104" s="78" t="s">
        <v>89</v>
      </c>
      <c r="D104" s="72" t="s">
        <v>87</v>
      </c>
      <c r="E104" s="21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52">
        <f t="shared" si="21"/>
        <v>0</v>
      </c>
      <c r="S104" s="98"/>
      <c r="T104" s="101"/>
    </row>
    <row r="105" spans="2:20" ht="29.25" customHeight="1" x14ac:dyDescent="0.2">
      <c r="B105" s="95"/>
      <c r="C105" s="78" t="s">
        <v>90</v>
      </c>
      <c r="D105" s="72" t="s">
        <v>87</v>
      </c>
      <c r="E105" s="21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52"/>
      <c r="S105" s="98"/>
      <c r="T105" s="101"/>
    </row>
    <row r="106" spans="2:20" ht="29.25" customHeight="1" x14ac:dyDescent="0.2">
      <c r="B106" s="95"/>
      <c r="C106" s="79" t="s">
        <v>91</v>
      </c>
      <c r="D106" s="80" t="s">
        <v>17</v>
      </c>
      <c r="E106" s="81"/>
      <c r="F106" s="82">
        <f t="shared" ref="F106:Q106" si="22">SUM(F107:F109)</f>
        <v>0</v>
      </c>
      <c r="G106" s="82">
        <f t="shared" si="22"/>
        <v>0</v>
      </c>
      <c r="H106" s="82">
        <f t="shared" si="22"/>
        <v>0</v>
      </c>
      <c r="I106" s="82">
        <f t="shared" si="22"/>
        <v>0</v>
      </c>
      <c r="J106" s="82">
        <f t="shared" si="22"/>
        <v>0</v>
      </c>
      <c r="K106" s="82">
        <f t="shared" si="22"/>
        <v>0</v>
      </c>
      <c r="L106" s="82">
        <f t="shared" si="22"/>
        <v>0</v>
      </c>
      <c r="M106" s="82">
        <f t="shared" si="22"/>
        <v>0</v>
      </c>
      <c r="N106" s="82">
        <f t="shared" si="22"/>
        <v>0</v>
      </c>
      <c r="O106" s="82">
        <f t="shared" si="22"/>
        <v>0</v>
      </c>
      <c r="P106" s="82">
        <f t="shared" si="22"/>
        <v>0</v>
      </c>
      <c r="Q106" s="82">
        <f t="shared" si="22"/>
        <v>0</v>
      </c>
      <c r="R106" s="82">
        <f t="shared" si="21"/>
        <v>0</v>
      </c>
      <c r="S106" s="98"/>
      <c r="T106" s="101"/>
    </row>
    <row r="107" spans="2:20" ht="29.25" customHeight="1" x14ac:dyDescent="0.2">
      <c r="B107" s="95"/>
      <c r="C107" s="78" t="s">
        <v>92</v>
      </c>
      <c r="D107" s="72" t="s">
        <v>17</v>
      </c>
      <c r="E107" s="73"/>
      <c r="F107" s="52">
        <f t="shared" ref="F107:Q107" si="23">((F7*1*74100)/1000+(F7*27*3)/1000+(F7*273*0.6)/1000)/1000</f>
        <v>0</v>
      </c>
      <c r="G107" s="52">
        <f t="shared" si="23"/>
        <v>0</v>
      </c>
      <c r="H107" s="52">
        <f t="shared" si="23"/>
        <v>0</v>
      </c>
      <c r="I107" s="52">
        <f t="shared" si="23"/>
        <v>0</v>
      </c>
      <c r="J107" s="52">
        <f t="shared" si="23"/>
        <v>0</v>
      </c>
      <c r="K107" s="52">
        <f t="shared" si="23"/>
        <v>0</v>
      </c>
      <c r="L107" s="52">
        <f t="shared" si="23"/>
        <v>0</v>
      </c>
      <c r="M107" s="52">
        <f t="shared" si="23"/>
        <v>0</v>
      </c>
      <c r="N107" s="52">
        <f t="shared" si="23"/>
        <v>0</v>
      </c>
      <c r="O107" s="52">
        <f t="shared" si="23"/>
        <v>0</v>
      </c>
      <c r="P107" s="52">
        <f t="shared" si="23"/>
        <v>0</v>
      </c>
      <c r="Q107" s="52">
        <f t="shared" si="23"/>
        <v>0</v>
      </c>
      <c r="R107" s="52">
        <f>SUM(F107:Q107)</f>
        <v>0</v>
      </c>
      <c r="S107" s="98"/>
      <c r="T107" s="101"/>
    </row>
    <row r="108" spans="2:20" ht="29.25" customHeight="1" x14ac:dyDescent="0.2">
      <c r="B108" s="95"/>
      <c r="C108" s="78" t="s">
        <v>93</v>
      </c>
      <c r="D108" s="72" t="s">
        <v>17</v>
      </c>
      <c r="E108" s="73"/>
      <c r="F108" s="52">
        <f t="shared" ref="F108:Q108" si="24">(F101*1)/1000</f>
        <v>0</v>
      </c>
      <c r="G108" s="52">
        <f t="shared" si="24"/>
        <v>0</v>
      </c>
      <c r="H108" s="52">
        <f t="shared" si="24"/>
        <v>0</v>
      </c>
      <c r="I108" s="52">
        <f t="shared" si="24"/>
        <v>0</v>
      </c>
      <c r="J108" s="52">
        <f t="shared" si="24"/>
        <v>0</v>
      </c>
      <c r="K108" s="52">
        <f t="shared" si="24"/>
        <v>0</v>
      </c>
      <c r="L108" s="52">
        <f t="shared" si="24"/>
        <v>0</v>
      </c>
      <c r="M108" s="52">
        <f t="shared" si="24"/>
        <v>0</v>
      </c>
      <c r="N108" s="52">
        <f t="shared" si="24"/>
        <v>0</v>
      </c>
      <c r="O108" s="52">
        <f t="shared" si="24"/>
        <v>0</v>
      </c>
      <c r="P108" s="52">
        <f t="shared" si="24"/>
        <v>0</v>
      </c>
      <c r="Q108" s="52">
        <f t="shared" si="24"/>
        <v>0</v>
      </c>
      <c r="R108" s="52">
        <f t="shared" si="21"/>
        <v>0</v>
      </c>
      <c r="S108" s="98"/>
      <c r="T108" s="101"/>
    </row>
    <row r="109" spans="2:20" ht="29.25" customHeight="1" x14ac:dyDescent="0.2">
      <c r="B109" s="95"/>
      <c r="C109" s="78" t="s">
        <v>94</v>
      </c>
      <c r="D109" s="72" t="s">
        <v>17</v>
      </c>
      <c r="E109" s="73"/>
      <c r="F109" s="52">
        <f>( (F102*1530) + (F103*2255.5) + (F104*2262.2) )/1000</f>
        <v>0</v>
      </c>
      <c r="G109" s="52">
        <f t="shared" ref="G109:Q109" si="25">( (G102*1530) + (G103*2255.5) + (G104*2262.2) )/1000</f>
        <v>0</v>
      </c>
      <c r="H109" s="52">
        <f t="shared" si="25"/>
        <v>0</v>
      </c>
      <c r="I109" s="52">
        <f t="shared" si="25"/>
        <v>0</v>
      </c>
      <c r="J109" s="52">
        <f t="shared" si="25"/>
        <v>0</v>
      </c>
      <c r="K109" s="52">
        <f t="shared" si="25"/>
        <v>0</v>
      </c>
      <c r="L109" s="52">
        <f t="shared" si="25"/>
        <v>0</v>
      </c>
      <c r="M109" s="52">
        <f t="shared" si="25"/>
        <v>0</v>
      </c>
      <c r="N109" s="52">
        <f t="shared" si="25"/>
        <v>0</v>
      </c>
      <c r="O109" s="52">
        <f t="shared" si="25"/>
        <v>0</v>
      </c>
      <c r="P109" s="52">
        <f t="shared" si="25"/>
        <v>0</v>
      </c>
      <c r="Q109" s="52">
        <f t="shared" si="25"/>
        <v>0</v>
      </c>
      <c r="R109" s="52">
        <f t="shared" si="21"/>
        <v>0</v>
      </c>
      <c r="S109" s="98"/>
      <c r="T109" s="101"/>
    </row>
    <row r="110" spans="2:20" ht="29.25" customHeight="1" x14ac:dyDescent="0.2">
      <c r="B110" s="95"/>
      <c r="C110" s="79" t="s">
        <v>95</v>
      </c>
      <c r="D110" s="80" t="s">
        <v>17</v>
      </c>
      <c r="E110" s="81"/>
      <c r="F110" s="82">
        <f t="shared" ref="F110:Q110" si="26">(F4*0.727)/1000</f>
        <v>0</v>
      </c>
      <c r="G110" s="82">
        <f t="shared" si="26"/>
        <v>0</v>
      </c>
      <c r="H110" s="82">
        <f t="shared" si="26"/>
        <v>0</v>
      </c>
      <c r="I110" s="82">
        <f t="shared" si="26"/>
        <v>0</v>
      </c>
      <c r="J110" s="82">
        <f t="shared" si="26"/>
        <v>0</v>
      </c>
      <c r="K110" s="82">
        <f t="shared" si="26"/>
        <v>0</v>
      </c>
      <c r="L110" s="82">
        <f t="shared" si="26"/>
        <v>0</v>
      </c>
      <c r="M110" s="82">
        <f t="shared" si="26"/>
        <v>0</v>
      </c>
      <c r="N110" s="82">
        <f t="shared" si="26"/>
        <v>0</v>
      </c>
      <c r="O110" s="82">
        <f t="shared" si="26"/>
        <v>0</v>
      </c>
      <c r="P110" s="82">
        <f t="shared" si="26"/>
        <v>0</v>
      </c>
      <c r="Q110" s="82">
        <f t="shared" si="26"/>
        <v>0</v>
      </c>
      <c r="R110" s="82">
        <f t="shared" si="21"/>
        <v>0</v>
      </c>
      <c r="S110" s="98"/>
      <c r="T110" s="101"/>
    </row>
    <row r="111" spans="2:20" ht="29.25" customHeight="1" x14ac:dyDescent="0.2">
      <c r="B111" s="95"/>
      <c r="C111" s="83" t="s">
        <v>96</v>
      </c>
      <c r="D111" s="84" t="s">
        <v>17</v>
      </c>
      <c r="E111" s="85"/>
      <c r="F111" s="86">
        <f t="shared" ref="F111:Q111" si="27">F110+F106</f>
        <v>0</v>
      </c>
      <c r="G111" s="86">
        <f t="shared" si="27"/>
        <v>0</v>
      </c>
      <c r="H111" s="86">
        <f t="shared" si="27"/>
        <v>0</v>
      </c>
      <c r="I111" s="86">
        <f t="shared" si="27"/>
        <v>0</v>
      </c>
      <c r="J111" s="86">
        <f t="shared" si="27"/>
        <v>0</v>
      </c>
      <c r="K111" s="86">
        <f t="shared" si="27"/>
        <v>0</v>
      </c>
      <c r="L111" s="86">
        <f t="shared" si="27"/>
        <v>0</v>
      </c>
      <c r="M111" s="86">
        <f t="shared" si="27"/>
        <v>0</v>
      </c>
      <c r="N111" s="86">
        <f t="shared" si="27"/>
        <v>0</v>
      </c>
      <c r="O111" s="86">
        <f t="shared" si="27"/>
        <v>0</v>
      </c>
      <c r="P111" s="86">
        <f t="shared" si="27"/>
        <v>0</v>
      </c>
      <c r="Q111" s="86">
        <f t="shared" si="27"/>
        <v>0</v>
      </c>
      <c r="R111" s="86">
        <f t="shared" si="21"/>
        <v>0</v>
      </c>
      <c r="S111" s="104"/>
      <c r="T111" s="105"/>
    </row>
    <row r="112" spans="2:20" ht="18" customHeight="1" x14ac:dyDescent="0.2"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32"/>
      <c r="T112" s="32"/>
    </row>
    <row r="113" spans="2:20" ht="39" customHeight="1" x14ac:dyDescent="0.2">
      <c r="B113" s="95" t="s">
        <v>97</v>
      </c>
      <c r="C113" s="78" t="s">
        <v>98</v>
      </c>
      <c r="D113" s="87" t="s">
        <v>17</v>
      </c>
      <c r="E113" s="42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52">
        <f t="shared" si="21"/>
        <v>0</v>
      </c>
      <c r="S113" s="106"/>
      <c r="T113" s="106"/>
    </row>
    <row r="114" spans="2:20" ht="57.75" customHeight="1" x14ac:dyDescent="0.2">
      <c r="B114" s="95"/>
      <c r="C114" s="78" t="s">
        <v>99</v>
      </c>
      <c r="D114" s="87" t="s">
        <v>220</v>
      </c>
      <c r="E114" s="4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52"/>
      <c r="S114" s="106"/>
      <c r="T114" s="106"/>
    </row>
    <row r="115" spans="2:20" ht="96.75" customHeight="1" x14ac:dyDescent="0.2">
      <c r="B115" s="95"/>
      <c r="C115" s="78" t="s">
        <v>100</v>
      </c>
      <c r="D115" s="87"/>
      <c r="E115" s="42"/>
      <c r="F115" s="47" t="s">
        <v>101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52"/>
      <c r="S115" s="106"/>
      <c r="T115" s="106"/>
    </row>
    <row r="116" spans="2:20" ht="39" customHeight="1" x14ac:dyDescent="0.2">
      <c r="B116" s="95"/>
      <c r="C116" s="78" t="s">
        <v>102</v>
      </c>
      <c r="D116" s="72"/>
      <c r="E116" s="4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52"/>
      <c r="S116" s="106"/>
      <c r="T116" s="106"/>
    </row>
    <row r="117" spans="2:20" ht="18" customHeight="1" x14ac:dyDescent="0.2"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32"/>
      <c r="T117" s="32"/>
    </row>
    <row r="118" spans="2:20" ht="42" customHeight="1" x14ac:dyDescent="0.2">
      <c r="B118" s="95" t="s">
        <v>103</v>
      </c>
      <c r="C118" s="88" t="s">
        <v>104</v>
      </c>
      <c r="D118" s="71" t="s">
        <v>105</v>
      </c>
      <c r="E118" s="25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60">
        <f>SUM(F118:Q118)</f>
        <v>0</v>
      </c>
      <c r="S118" s="106"/>
      <c r="T118" s="106"/>
    </row>
    <row r="119" spans="2:20" ht="45.75" customHeight="1" x14ac:dyDescent="0.2">
      <c r="B119" s="95"/>
      <c r="C119" s="88" t="s">
        <v>106</v>
      </c>
      <c r="D119" s="71" t="s">
        <v>107</v>
      </c>
      <c r="E119" s="25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60">
        <f t="shared" si="21"/>
        <v>0</v>
      </c>
      <c r="S119" s="106"/>
      <c r="T119" s="106"/>
    </row>
    <row r="120" spans="2:20" ht="46.5" customHeight="1" x14ac:dyDescent="0.2">
      <c r="B120" s="95"/>
      <c r="C120" s="88" t="s">
        <v>108</v>
      </c>
      <c r="D120" s="89" t="s">
        <v>17</v>
      </c>
      <c r="E120" s="25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60">
        <f t="shared" si="21"/>
        <v>0</v>
      </c>
      <c r="S120" s="106"/>
      <c r="T120" s="106"/>
    </row>
    <row r="121" spans="2:20" ht="46.5" customHeight="1" x14ac:dyDescent="0.2">
      <c r="B121" s="95"/>
      <c r="C121" s="88" t="s">
        <v>109</v>
      </c>
      <c r="D121" s="71" t="s">
        <v>107</v>
      </c>
      <c r="E121" s="25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60">
        <f t="shared" si="21"/>
        <v>0</v>
      </c>
      <c r="S121" s="106"/>
      <c r="T121" s="106"/>
    </row>
    <row r="122" spans="2:20" ht="46.5" customHeight="1" x14ac:dyDescent="0.2">
      <c r="B122" s="95"/>
      <c r="C122" s="78" t="s">
        <v>110</v>
      </c>
      <c r="D122" s="72" t="s">
        <v>111</v>
      </c>
      <c r="E122" s="21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52">
        <f t="shared" si="21"/>
        <v>0</v>
      </c>
      <c r="S122" s="106"/>
      <c r="T122" s="106"/>
    </row>
    <row r="123" spans="2:20" ht="18" customHeight="1" x14ac:dyDescent="0.2"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32"/>
      <c r="T123" s="32"/>
    </row>
    <row r="124" spans="2:20" ht="40.5" customHeight="1" x14ac:dyDescent="0.2">
      <c r="B124" s="95" t="s">
        <v>112</v>
      </c>
      <c r="C124" s="72" t="s">
        <v>113</v>
      </c>
      <c r="D124" s="91"/>
      <c r="E124" s="4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52">
        <f t="shared" si="21"/>
        <v>0</v>
      </c>
      <c r="S124" s="106"/>
      <c r="T124" s="106"/>
    </row>
    <row r="125" spans="2:20" ht="40.5" customHeight="1" x14ac:dyDescent="0.2">
      <c r="B125" s="95"/>
      <c r="C125" s="72" t="s">
        <v>114</v>
      </c>
      <c r="D125" s="91"/>
      <c r="E125" s="42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52">
        <f t="shared" si="21"/>
        <v>0</v>
      </c>
      <c r="S125" s="106"/>
      <c r="T125" s="106"/>
    </row>
    <row r="126" spans="2:20" ht="40.5" customHeight="1" x14ac:dyDescent="0.2">
      <c r="B126" s="95"/>
      <c r="C126" s="72" t="s">
        <v>115</v>
      </c>
      <c r="D126" s="91"/>
      <c r="E126" s="42"/>
      <c r="F126" s="44"/>
      <c r="G126" s="44"/>
      <c r="H126" s="44"/>
      <c r="I126" s="27"/>
      <c r="J126" s="27"/>
      <c r="K126" s="27"/>
      <c r="L126" s="27"/>
      <c r="M126" s="27"/>
      <c r="N126" s="27"/>
      <c r="O126" s="27"/>
      <c r="P126" s="27"/>
      <c r="Q126" s="27"/>
      <c r="R126" s="52">
        <f t="shared" si="21"/>
        <v>0</v>
      </c>
      <c r="S126" s="106"/>
      <c r="T126" s="106"/>
    </row>
    <row r="127" spans="2:20" ht="40.5" customHeight="1" x14ac:dyDescent="0.2">
      <c r="B127" s="95"/>
      <c r="C127" s="72" t="s">
        <v>116</v>
      </c>
      <c r="D127" s="91"/>
      <c r="E127" s="42"/>
      <c r="F127" s="44"/>
      <c r="G127" s="27"/>
      <c r="H127" s="45"/>
      <c r="I127" s="27"/>
      <c r="J127" s="27"/>
      <c r="K127" s="27"/>
      <c r="L127" s="27"/>
      <c r="M127" s="27"/>
      <c r="N127" s="27"/>
      <c r="O127" s="27"/>
      <c r="P127" s="27"/>
      <c r="Q127" s="27"/>
      <c r="R127" s="52">
        <f t="shared" si="21"/>
        <v>0</v>
      </c>
      <c r="S127" s="106"/>
      <c r="T127" s="106"/>
    </row>
    <row r="128" spans="2:20" ht="40.5" customHeight="1" x14ac:dyDescent="0.2">
      <c r="B128" s="95"/>
      <c r="C128" s="72" t="s">
        <v>117</v>
      </c>
      <c r="D128" s="91"/>
      <c r="E128" s="42"/>
      <c r="F128" s="45"/>
      <c r="G128" s="27"/>
      <c r="H128" s="45"/>
      <c r="I128" s="27"/>
      <c r="J128" s="27"/>
      <c r="K128" s="27"/>
      <c r="L128" s="27"/>
      <c r="M128" s="27"/>
      <c r="N128" s="27"/>
      <c r="O128" s="27"/>
      <c r="P128" s="27"/>
      <c r="Q128" s="27"/>
      <c r="R128" s="52">
        <f t="shared" si="21"/>
        <v>0</v>
      </c>
      <c r="S128" s="106"/>
      <c r="T128" s="106"/>
    </row>
    <row r="129" spans="2:20" ht="40.5" customHeight="1" x14ac:dyDescent="0.2">
      <c r="B129" s="95"/>
      <c r="C129" s="72" t="s">
        <v>118</v>
      </c>
      <c r="D129" s="91"/>
      <c r="E129" s="42"/>
      <c r="F129" s="45"/>
      <c r="G129" s="27"/>
      <c r="H129" s="45"/>
      <c r="I129" s="27"/>
      <c r="J129" s="27"/>
      <c r="K129" s="27"/>
      <c r="L129" s="27"/>
      <c r="M129" s="27"/>
      <c r="N129" s="27"/>
      <c r="O129" s="27"/>
      <c r="P129" s="27"/>
      <c r="Q129" s="27"/>
      <c r="R129" s="52">
        <f t="shared" si="21"/>
        <v>0</v>
      </c>
      <c r="S129" s="106"/>
      <c r="T129" s="106"/>
    </row>
    <row r="130" spans="2:20" ht="40.5" customHeight="1" x14ac:dyDescent="0.2">
      <c r="B130" s="95"/>
      <c r="C130" s="72" t="s">
        <v>119</v>
      </c>
      <c r="D130" s="91"/>
      <c r="E130" s="42"/>
      <c r="F130" s="45"/>
      <c r="G130" s="27"/>
      <c r="H130" s="45"/>
      <c r="I130" s="27"/>
      <c r="J130" s="27"/>
      <c r="K130" s="27"/>
      <c r="L130" s="27"/>
      <c r="M130" s="27"/>
      <c r="N130" s="27"/>
      <c r="O130" s="27"/>
      <c r="P130" s="27"/>
      <c r="Q130" s="27"/>
      <c r="R130" s="52">
        <f t="shared" si="21"/>
        <v>0</v>
      </c>
      <c r="S130" s="106"/>
      <c r="T130" s="106"/>
    </row>
    <row r="131" spans="2:20" ht="40.5" customHeight="1" x14ac:dyDescent="0.2">
      <c r="B131" s="95"/>
      <c r="C131" s="72" t="s">
        <v>120</v>
      </c>
      <c r="D131" s="91"/>
      <c r="E131" s="42"/>
      <c r="F131" s="45"/>
      <c r="G131" s="27"/>
      <c r="H131" s="45"/>
      <c r="I131" s="27"/>
      <c r="J131" s="27"/>
      <c r="K131" s="27"/>
      <c r="L131" s="27"/>
      <c r="M131" s="27"/>
      <c r="N131" s="27"/>
      <c r="O131" s="27"/>
      <c r="P131" s="27"/>
      <c r="Q131" s="27"/>
      <c r="R131" s="52">
        <f t="shared" si="21"/>
        <v>0</v>
      </c>
      <c r="S131" s="106"/>
      <c r="T131" s="106"/>
    </row>
    <row r="132" spans="2:20" ht="40.5" customHeight="1" x14ac:dyDescent="0.2">
      <c r="B132" s="95"/>
      <c r="C132" s="72" t="s">
        <v>121</v>
      </c>
      <c r="D132" s="91"/>
      <c r="E132" s="42"/>
      <c r="F132" s="45"/>
      <c r="G132" s="27"/>
      <c r="H132" s="45"/>
      <c r="I132" s="27"/>
      <c r="J132" s="27"/>
      <c r="K132" s="27"/>
      <c r="L132" s="27"/>
      <c r="M132" s="27"/>
      <c r="N132" s="27"/>
      <c r="O132" s="27"/>
      <c r="P132" s="27"/>
      <c r="Q132" s="27"/>
      <c r="R132" s="52">
        <f t="shared" si="21"/>
        <v>0</v>
      </c>
      <c r="S132" s="106"/>
      <c r="T132" s="106"/>
    </row>
    <row r="133" spans="2:20" ht="40.5" customHeight="1" x14ac:dyDescent="0.2">
      <c r="B133" s="95"/>
      <c r="C133" s="72" t="s">
        <v>122</v>
      </c>
      <c r="D133" s="91"/>
      <c r="E133" s="42"/>
      <c r="F133" s="45"/>
      <c r="G133" s="27"/>
      <c r="H133" s="45"/>
      <c r="I133" s="27"/>
      <c r="J133" s="27"/>
      <c r="K133" s="27"/>
      <c r="L133" s="27"/>
      <c r="M133" s="27"/>
      <c r="N133" s="27"/>
      <c r="O133" s="27"/>
      <c r="P133" s="27"/>
      <c r="Q133" s="27"/>
      <c r="R133" s="52">
        <f t="shared" si="21"/>
        <v>0</v>
      </c>
      <c r="S133" s="106"/>
      <c r="T133" s="106"/>
    </row>
    <row r="134" spans="2:20" ht="18" customHeight="1" x14ac:dyDescent="0.2"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32"/>
      <c r="T134" s="32"/>
    </row>
    <row r="135" spans="2:20" ht="30" customHeight="1" x14ac:dyDescent="0.2">
      <c r="B135" s="95" t="s">
        <v>123</v>
      </c>
      <c r="C135" s="72" t="s">
        <v>124</v>
      </c>
      <c r="D135" s="111" t="s">
        <v>219</v>
      </c>
      <c r="E135" s="42"/>
      <c r="F135" s="44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52">
        <f t="shared" ref="R135:R141" si="28">SUM(F135:Q135)</f>
        <v>0</v>
      </c>
      <c r="S135" s="106"/>
      <c r="T135" s="106"/>
    </row>
    <row r="136" spans="2:20" ht="30" customHeight="1" x14ac:dyDescent="0.2">
      <c r="B136" s="95"/>
      <c r="C136" s="72" t="s">
        <v>125</v>
      </c>
      <c r="D136" s="112"/>
      <c r="E136" s="42"/>
      <c r="F136" s="45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52">
        <f t="shared" si="28"/>
        <v>0</v>
      </c>
      <c r="S136" s="106"/>
      <c r="T136" s="106"/>
    </row>
    <row r="137" spans="2:20" ht="30" customHeight="1" x14ac:dyDescent="0.2">
      <c r="B137" s="95"/>
      <c r="C137" s="84" t="s">
        <v>126</v>
      </c>
      <c r="D137" s="112"/>
      <c r="E137" s="43"/>
      <c r="F137" s="46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86">
        <f t="shared" si="28"/>
        <v>0</v>
      </c>
      <c r="S137" s="106"/>
      <c r="T137" s="106"/>
    </row>
    <row r="138" spans="2:20" ht="30" customHeight="1" x14ac:dyDescent="0.2">
      <c r="B138" s="95"/>
      <c r="C138" s="72" t="s">
        <v>127</v>
      </c>
      <c r="D138" s="112"/>
      <c r="E138" s="42"/>
      <c r="F138" s="44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52">
        <f t="shared" si="28"/>
        <v>0</v>
      </c>
      <c r="S138" s="106"/>
      <c r="T138" s="106"/>
    </row>
    <row r="139" spans="2:20" ht="30" customHeight="1" x14ac:dyDescent="0.2">
      <c r="B139" s="95"/>
      <c r="C139" s="72" t="s">
        <v>128</v>
      </c>
      <c r="D139" s="112"/>
      <c r="E139" s="42"/>
      <c r="F139" s="45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52">
        <f t="shared" si="28"/>
        <v>0</v>
      </c>
      <c r="S139" s="106"/>
      <c r="T139" s="106"/>
    </row>
    <row r="140" spans="2:20" ht="30" customHeight="1" x14ac:dyDescent="0.2">
      <c r="B140" s="95"/>
      <c r="C140" s="72" t="s">
        <v>129</v>
      </c>
      <c r="D140" s="112"/>
      <c r="E140" s="42"/>
      <c r="F140" s="45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52">
        <f t="shared" si="28"/>
        <v>0</v>
      </c>
      <c r="S140" s="106"/>
      <c r="T140" s="106"/>
    </row>
    <row r="141" spans="2:20" ht="30" customHeight="1" x14ac:dyDescent="0.2">
      <c r="B141" s="95"/>
      <c r="C141" s="72" t="s">
        <v>130</v>
      </c>
      <c r="D141" s="113"/>
      <c r="E141" s="44"/>
      <c r="F141" s="44"/>
      <c r="G141" s="44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52">
        <f t="shared" si="28"/>
        <v>0</v>
      </c>
      <c r="S141" s="106"/>
      <c r="T141" s="106"/>
    </row>
    <row r="143" spans="2:20" ht="13.5" customHeight="1" x14ac:dyDescent="0.2">
      <c r="E143" s="90"/>
    </row>
  </sheetData>
  <sheetProtection formatRows="0" insertRows="0"/>
  <mergeCells count="34">
    <mergeCell ref="B17:R17"/>
    <mergeCell ref="B37:R37"/>
    <mergeCell ref="B100:R100"/>
    <mergeCell ref="B112:R112"/>
    <mergeCell ref="S135:S141"/>
    <mergeCell ref="B135:B141"/>
    <mergeCell ref="B117:R117"/>
    <mergeCell ref="B123:R123"/>
    <mergeCell ref="B134:R134"/>
    <mergeCell ref="B124:B133"/>
    <mergeCell ref="B113:B116"/>
    <mergeCell ref="B101:B111"/>
    <mergeCell ref="D135:D141"/>
    <mergeCell ref="T135:T141"/>
    <mergeCell ref="S113:S116"/>
    <mergeCell ref="T113:T116"/>
    <mergeCell ref="S124:S133"/>
    <mergeCell ref="T124:T133"/>
    <mergeCell ref="F1:J1"/>
    <mergeCell ref="B118:B122"/>
    <mergeCell ref="S2:T2"/>
    <mergeCell ref="S4:S16"/>
    <mergeCell ref="T4:T16"/>
    <mergeCell ref="S18:S36"/>
    <mergeCell ref="T18:T36"/>
    <mergeCell ref="S39:S99"/>
    <mergeCell ref="T39:T99"/>
    <mergeCell ref="S101:S111"/>
    <mergeCell ref="T101:T111"/>
    <mergeCell ref="S118:S122"/>
    <mergeCell ref="T118:T122"/>
    <mergeCell ref="B4:B16"/>
    <mergeCell ref="B18:B36"/>
    <mergeCell ref="B38:B99"/>
  </mergeCells>
  <dataValidations count="1">
    <dataValidation type="list" allowBlank="1" showInputMessage="1" showErrorMessage="1" sqref="E118:E122 E101:E111 E38:E99 E18:E36 E4:E16" xr:uid="{8CC1981D-8D7B-4470-88C7-94668D1B7672}">
      <formula1>"Yes, 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0AF3-431F-4D81-896B-4C511F1BF480}">
  <sheetPr>
    <tabColor rgb="FF00B050"/>
  </sheetPr>
  <dimension ref="B2:G40"/>
  <sheetViews>
    <sheetView topLeftCell="B1" workbookViewId="0">
      <selection activeCell="K6" sqref="K6"/>
    </sheetView>
  </sheetViews>
  <sheetFormatPr baseColWidth="10" defaultColWidth="8.83203125" defaultRowHeight="15" x14ac:dyDescent="0.2"/>
  <cols>
    <col min="1" max="1" width="0" hidden="1" customWidth="1"/>
    <col min="2" max="2" width="13.5" bestFit="1" customWidth="1"/>
    <col min="3" max="3" width="19.83203125" bestFit="1" customWidth="1"/>
    <col min="4" max="5" width="13.33203125" customWidth="1"/>
    <col min="7" max="7" width="14.33203125" customWidth="1"/>
  </cols>
  <sheetData>
    <row r="2" spans="2:7" x14ac:dyDescent="0.2">
      <c r="B2" s="1" t="s">
        <v>131</v>
      </c>
    </row>
    <row r="4" spans="2:7" ht="17" x14ac:dyDescent="0.2">
      <c r="C4" s="3" t="s">
        <v>132</v>
      </c>
      <c r="D4" s="3" t="s">
        <v>133</v>
      </c>
      <c r="E4" s="17"/>
      <c r="F4" s="4" t="s">
        <v>134</v>
      </c>
      <c r="G4" s="4" t="s">
        <v>135</v>
      </c>
    </row>
    <row r="5" spans="2:7" ht="17" x14ac:dyDescent="0.2">
      <c r="C5" s="3" t="s">
        <v>136</v>
      </c>
      <c r="D5" s="3" t="s">
        <v>133</v>
      </c>
      <c r="E5" s="17"/>
      <c r="F5" s="18" t="s">
        <v>137</v>
      </c>
      <c r="G5" s="5" t="s">
        <v>138</v>
      </c>
    </row>
    <row r="6" spans="2:7" ht="17" x14ac:dyDescent="0.2">
      <c r="C6" s="3" t="s">
        <v>139</v>
      </c>
      <c r="D6" s="3" t="s">
        <v>140</v>
      </c>
      <c r="E6" s="17" t="s">
        <v>141</v>
      </c>
      <c r="F6" s="18" t="s">
        <v>142</v>
      </c>
      <c r="G6" s="5" t="s">
        <v>143</v>
      </c>
    </row>
    <row r="7" spans="2:7" ht="17" x14ac:dyDescent="0.2">
      <c r="C7" s="3" t="s">
        <v>144</v>
      </c>
      <c r="D7" s="3" t="s">
        <v>145</v>
      </c>
      <c r="E7" s="17" t="s">
        <v>146</v>
      </c>
      <c r="F7" s="18" t="s">
        <v>147</v>
      </c>
      <c r="G7" s="5" t="s">
        <v>148</v>
      </c>
    </row>
    <row r="8" spans="2:7" ht="17" x14ac:dyDescent="0.2">
      <c r="C8" s="3" t="s">
        <v>149</v>
      </c>
      <c r="D8" s="3" t="s">
        <v>150</v>
      </c>
      <c r="E8" s="17"/>
      <c r="F8" s="18" t="s">
        <v>151</v>
      </c>
      <c r="G8" s="5" t="s">
        <v>152</v>
      </c>
    </row>
    <row r="10" spans="2:7" ht="17" x14ac:dyDescent="0.2">
      <c r="C10" s="4" t="s">
        <v>153</v>
      </c>
      <c r="D10" s="39" t="s">
        <v>154</v>
      </c>
    </row>
    <row r="11" spans="2:7" ht="17" x14ac:dyDescent="0.2">
      <c r="C11" s="37" t="s">
        <v>155</v>
      </c>
      <c r="D11" s="2">
        <v>0.9</v>
      </c>
    </row>
    <row r="12" spans="2:7" ht="17" x14ac:dyDescent="0.2">
      <c r="C12" s="37" t="s">
        <v>156</v>
      </c>
      <c r="D12" s="36">
        <v>0.83499999999999996</v>
      </c>
    </row>
    <row r="13" spans="2:7" x14ac:dyDescent="0.2">
      <c r="C13" s="38" t="s">
        <v>157</v>
      </c>
      <c r="D13" s="2">
        <v>1.1100000000000001</v>
      </c>
    </row>
    <row r="14" spans="2:7" x14ac:dyDescent="0.2">
      <c r="C14" s="38" t="s">
        <v>158</v>
      </c>
      <c r="D14" s="2">
        <v>0.87</v>
      </c>
    </row>
    <row r="18" spans="2:7" x14ac:dyDescent="0.2">
      <c r="B18" s="1" t="s">
        <v>159</v>
      </c>
    </row>
    <row r="20" spans="2:7" x14ac:dyDescent="0.2">
      <c r="C20" s="6" t="s">
        <v>160</v>
      </c>
      <c r="D20" s="117" t="s">
        <v>161</v>
      </c>
      <c r="E20" s="118"/>
      <c r="F20" s="119"/>
      <c r="G20" s="120" t="s">
        <v>162</v>
      </c>
    </row>
    <row r="21" spans="2:7" x14ac:dyDescent="0.2">
      <c r="C21" s="8"/>
      <c r="D21" s="7" t="s">
        <v>163</v>
      </c>
      <c r="E21" s="7" t="s">
        <v>164</v>
      </c>
      <c r="F21" s="7" t="s">
        <v>165</v>
      </c>
      <c r="G21" s="120"/>
    </row>
    <row r="22" spans="2:7" x14ac:dyDescent="0.2">
      <c r="C22" s="9" t="s">
        <v>166</v>
      </c>
      <c r="D22" s="10">
        <v>74100</v>
      </c>
      <c r="E22" s="9">
        <v>3</v>
      </c>
      <c r="F22" s="9">
        <v>0.6</v>
      </c>
      <c r="G22" s="11" t="s">
        <v>167</v>
      </c>
    </row>
    <row r="23" spans="2:7" x14ac:dyDescent="0.2">
      <c r="C23" s="12"/>
      <c r="D23" s="13"/>
      <c r="E23" s="12"/>
      <c r="F23" s="12"/>
      <c r="G23" s="12"/>
    </row>
    <row r="24" spans="2:7" x14ac:dyDescent="0.2">
      <c r="C24" s="12"/>
      <c r="D24" s="13"/>
      <c r="E24" s="12"/>
      <c r="F24" s="12"/>
      <c r="G24" s="12"/>
    </row>
    <row r="25" spans="2:7" ht="30" x14ac:dyDescent="0.2">
      <c r="C25" s="7" t="s">
        <v>168</v>
      </c>
      <c r="D25" s="7" t="s">
        <v>169</v>
      </c>
      <c r="E25" s="12"/>
      <c r="F25" s="12"/>
      <c r="G25" s="12"/>
    </row>
    <row r="26" spans="2:7" x14ac:dyDescent="0.2">
      <c r="C26" s="10" t="s">
        <v>163</v>
      </c>
      <c r="D26" s="10">
        <v>1</v>
      </c>
      <c r="E26" s="12"/>
      <c r="F26" s="12"/>
      <c r="G26" s="12"/>
    </row>
    <row r="27" spans="2:7" x14ac:dyDescent="0.2">
      <c r="C27" s="12"/>
      <c r="D27" s="13"/>
      <c r="E27" s="12"/>
      <c r="F27" s="12"/>
      <c r="G27" s="12"/>
    </row>
    <row r="28" spans="2:7" x14ac:dyDescent="0.2">
      <c r="C28" s="12"/>
      <c r="D28" s="13"/>
      <c r="E28" s="12"/>
      <c r="F28" s="12"/>
      <c r="G28" s="12"/>
    </row>
    <row r="29" spans="2:7" x14ac:dyDescent="0.2">
      <c r="C29" s="12"/>
      <c r="D29" s="13"/>
      <c r="E29" s="12"/>
      <c r="F29" s="12"/>
      <c r="G29" s="12"/>
    </row>
    <row r="30" spans="2:7" ht="30" x14ac:dyDescent="0.2">
      <c r="C30" s="7" t="s">
        <v>170</v>
      </c>
      <c r="D30" s="7" t="s">
        <v>171</v>
      </c>
      <c r="E30" s="7" t="s">
        <v>172</v>
      </c>
      <c r="F30" s="7" t="s">
        <v>173</v>
      </c>
      <c r="G30" s="7" t="s">
        <v>174</v>
      </c>
    </row>
    <row r="31" spans="2:7" ht="30" x14ac:dyDescent="0.2">
      <c r="C31" s="114" t="s">
        <v>175</v>
      </c>
      <c r="D31" s="10" t="s">
        <v>176</v>
      </c>
      <c r="E31" s="14">
        <v>0.2</v>
      </c>
      <c r="F31" s="9">
        <v>770</v>
      </c>
      <c r="G31" s="114">
        <f>0.2*F31+0.4*F32+0.4*F33</f>
        <v>2262</v>
      </c>
    </row>
    <row r="32" spans="2:7" ht="30" x14ac:dyDescent="0.2">
      <c r="C32" s="115"/>
      <c r="D32" s="10" t="s">
        <v>177</v>
      </c>
      <c r="E32" s="14">
        <v>0.4</v>
      </c>
      <c r="F32" s="9">
        <v>3744</v>
      </c>
      <c r="G32" s="115"/>
    </row>
    <row r="33" spans="3:7" ht="30" x14ac:dyDescent="0.2">
      <c r="C33" s="116"/>
      <c r="D33" s="10" t="s">
        <v>178</v>
      </c>
      <c r="E33" s="14">
        <v>0.4</v>
      </c>
      <c r="F33" s="9">
        <v>1526</v>
      </c>
      <c r="G33" s="116"/>
    </row>
    <row r="34" spans="3:7" x14ac:dyDescent="0.2">
      <c r="C34" s="9" t="s">
        <v>179</v>
      </c>
      <c r="D34" s="10"/>
      <c r="E34" s="10"/>
      <c r="F34" s="9"/>
      <c r="G34" s="9">
        <v>1530</v>
      </c>
    </row>
    <row r="35" spans="3:7" ht="30" x14ac:dyDescent="0.2">
      <c r="C35" s="121" t="s">
        <v>180</v>
      </c>
      <c r="D35" s="10" t="s">
        <v>176</v>
      </c>
      <c r="E35" s="16">
        <v>0.5</v>
      </c>
      <c r="F35" s="9">
        <v>770</v>
      </c>
      <c r="G35" s="114">
        <f>0.5*F35+0.5*F36</f>
        <v>2257</v>
      </c>
    </row>
    <row r="36" spans="3:7" ht="30" x14ac:dyDescent="0.2">
      <c r="C36" s="121"/>
      <c r="D36" s="10" t="s">
        <v>177</v>
      </c>
      <c r="E36" s="16">
        <v>0.5</v>
      </c>
      <c r="F36" s="9">
        <v>3744</v>
      </c>
      <c r="G36" s="116"/>
    </row>
    <row r="37" spans="3:7" ht="30" x14ac:dyDescent="0.2">
      <c r="C37" s="114" t="s">
        <v>226</v>
      </c>
      <c r="D37" s="10" t="s">
        <v>176</v>
      </c>
      <c r="E37" s="14">
        <v>0.23</v>
      </c>
      <c r="F37" s="9">
        <v>770</v>
      </c>
      <c r="G37" s="114">
        <v>1906.62</v>
      </c>
    </row>
    <row r="38" spans="3:7" ht="30" x14ac:dyDescent="0.2">
      <c r="C38" s="115"/>
      <c r="D38" s="10" t="s">
        <v>177</v>
      </c>
      <c r="E38" s="14">
        <v>0.25</v>
      </c>
      <c r="F38" s="9">
        <v>3744</v>
      </c>
      <c r="G38" s="115"/>
    </row>
    <row r="39" spans="3:7" ht="30" x14ac:dyDescent="0.2">
      <c r="C39" s="116"/>
      <c r="D39" s="10" t="s">
        <v>178</v>
      </c>
      <c r="E39" s="14">
        <v>0.52</v>
      </c>
      <c r="F39" s="9">
        <v>1526</v>
      </c>
      <c r="G39" s="115"/>
    </row>
    <row r="40" spans="3:7" x14ac:dyDescent="0.2">
      <c r="C40" s="10" t="s">
        <v>181</v>
      </c>
      <c r="D40" s="10">
        <v>0.71</v>
      </c>
      <c r="E40" s="15" t="s">
        <v>182</v>
      </c>
    </row>
  </sheetData>
  <mergeCells count="8">
    <mergeCell ref="C37:C39"/>
    <mergeCell ref="G37:G39"/>
    <mergeCell ref="D20:F20"/>
    <mergeCell ref="G20:G21"/>
    <mergeCell ref="C31:C33"/>
    <mergeCell ref="G31:G33"/>
    <mergeCell ref="C35:C36"/>
    <mergeCell ref="G35:G36"/>
  </mergeCells>
  <hyperlinks>
    <hyperlink ref="D14" r:id="rId1" location=":~:text=In%20the%20domestic%20market%2C%20the,depending%20on%20oil's%20chemical%20composition." display="https://oilfiltration.globecore.com/transformer-oil-density-equation-unknown-variables/ - :~:text=In%20the%20domestic%20market%2C%20the,depending%20on%20oil's%20chemical%20composition." xr:uid="{EC510373-8127-4323-B733-6A31D5EB48E3}"/>
    <hyperlink ref="D13" r:id="rId2" location=":~:text=The%20main%20composition%20of%20a,boiling%20point%20197.3%20%C2%B0C." display="https://www.sciencedirect.com/topics/materials-science/coolant - :~:text=The%20main%20composition%20of%20a,boiling%20point%20197.3%20%C2%B0C." xr:uid="{E4F7E533-B3DF-4157-A4F2-E3FBB153B8D8}"/>
    <hyperlink ref="G22" r:id="rId3" xr:uid="{6431FF48-B026-43E5-86B5-0CC879BC40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 wise ESG Data collection</vt:lpstr>
      <vt:lpstr>Reference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Rushwanth Roshan A D M</dc:creator>
  <cp:keywords/>
  <dc:description/>
  <cp:lastModifiedBy>IMTIYAJ Ahamad</cp:lastModifiedBy>
  <cp:revision/>
  <dcterms:created xsi:type="dcterms:W3CDTF">2025-04-28T09:55:00Z</dcterms:created>
  <dcterms:modified xsi:type="dcterms:W3CDTF">2026-06-12T07:13:48Z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9C37ED0136FE49C29F61BF275EE1D940_12</vt:lpwstr>
  </property>
  <property fmtid="{D5CDD505-2E9C-101B-9397-08002B2CF9AE}" pid="3" name="KSOProductBuildVer">
    <vt:lpwstr>2057-12.2.0.20796</vt:lpwstr>
  </property>
</Properties>
</file>